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firstSheet="4" activeTab="5"/>
  </bookViews>
  <sheets>
    <sheet name="附表1-1" sheetId="1" r:id="rId1"/>
    <sheet name="附表1-2" sheetId="2" r:id="rId2"/>
    <sheet name="附表1-3" sheetId="3" r:id="rId3"/>
    <sheet name="附表1-4" sheetId="4" r:id="rId4"/>
    <sheet name="附表1-5" sheetId="5" r:id="rId5"/>
    <sheet name="附表1-6" sheetId="6" r:id="rId6"/>
    <sheet name="附表1-7" sheetId="7" r:id="rId7"/>
    <sheet name="附表1-8" sheetId="8" r:id="rId8"/>
    <sheet name="附表1-9" sheetId="9" r:id="rId9"/>
    <sheet name="附表1-10" sheetId="10" r:id="rId10"/>
    <sheet name="附表1-11" sheetId="11" r:id="rId11"/>
    <sheet name="附表1-12" sheetId="12" r:id="rId12"/>
    <sheet name="附表1-13" sheetId="13" r:id="rId13"/>
    <sheet name="附表1-14" sheetId="14" r:id="rId14"/>
    <sheet name="附表1-15" sheetId="15" r:id="rId15"/>
    <sheet name="附表1-16" sheetId="16" r:id="rId16"/>
    <sheet name="附表1-17" sheetId="17" r:id="rId17"/>
    <sheet name="附表1-18" sheetId="18" r:id="rId18"/>
    <sheet name="附表2-1" sheetId="19" r:id="rId19"/>
    <sheet name="附表2-2" sheetId="20" r:id="rId20"/>
    <sheet name="附表2-3" sheetId="21" r:id="rId21"/>
    <sheet name="附表2-4" sheetId="22" r:id="rId22"/>
    <sheet name="附表2-5" sheetId="23" r:id="rId23"/>
    <sheet name="附表2-6" sheetId="24" r:id="rId24"/>
    <sheet name="附表2-7" sheetId="25" r:id="rId25"/>
  </sheets>
  <externalReferences>
    <externalReference r:id="rId28"/>
  </externalReference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 localSheetId="11">#REF!</definedName>
    <definedName name="_a99999" localSheetId="13">#REF!</definedName>
    <definedName name="_a99999" localSheetId="16">#REF!</definedName>
    <definedName name="_a99999" localSheetId="17">#REF!</definedName>
    <definedName name="_a99999" localSheetId="4">#REF!</definedName>
    <definedName name="_a99999" localSheetId="5">#REF!</definedName>
    <definedName name="_a99999" localSheetId="6">#REF!</definedName>
    <definedName name="_a99999" localSheetId="8">#REF!</definedName>
    <definedName name="_a99999">#REF!</definedName>
    <definedName name="_a999991" localSheetId="17">#REF!</definedName>
    <definedName name="_a999991" localSheetId="4">#REF!</definedName>
    <definedName name="_a999991" localSheetId="5">#REF!</definedName>
    <definedName name="_a999991">#REF!</definedName>
    <definedName name="_a999991145">#REF!</definedName>
    <definedName name="_a99999222" localSheetId="5">#REF!</definedName>
    <definedName name="_a99999222">#REF!</definedName>
    <definedName name="_a99999234234">#REF!</definedName>
    <definedName name="_a999995" localSheetId="4">#REF!</definedName>
    <definedName name="_a999995" localSheetId="5">#REF!</definedName>
    <definedName name="_a999995">#REF!</definedName>
    <definedName name="_a999996" localSheetId="4">#REF!</definedName>
    <definedName name="_a999996" localSheetId="5">#REF!</definedName>
    <definedName name="_a999996">#REF!</definedName>
    <definedName name="_a999999999">#REF!</definedName>
    <definedName name="_Order1" hidden="1">255</definedName>
    <definedName name="_Order2" hidden="1">255</definedName>
    <definedName name="_xlnm.Print_Area" localSheetId="0">'附表1-1'!$A$1:$E$36</definedName>
    <definedName name="_xlnm.Print_Area" localSheetId="13">'附表1-14'!$A:$C</definedName>
    <definedName name="_xlnm.Print_Area" localSheetId="17">'附表1-18'!$A:$C</definedName>
    <definedName name="_xlnm.Print_Area" localSheetId="2">'附表1-3'!$A:$C</definedName>
    <definedName name="_xlnm.Print_Area" localSheetId="4">'附表1-5'!$A:$D</definedName>
    <definedName name="_xlnm.Print_Area" localSheetId="5">'附表1-6'!$A$1:$B$4</definedName>
    <definedName name="_xlnm.Print_Area" localSheetId="8">'附表1-9'!$A:$C</definedName>
    <definedName name="_xlnm.Print_Titles" localSheetId="11">'附表1-12'!$4:$4</definedName>
    <definedName name="_xlnm.Print_Titles" localSheetId="13">'附表1-14'!$4:$4</definedName>
    <definedName name="_xlnm.Print_Titles" localSheetId="16">'附表1-17'!$4:$4</definedName>
    <definedName name="_xlnm.Print_Titles" localSheetId="17">'附表1-18'!$4:$4</definedName>
    <definedName name="_xlnm.Print_Titles" localSheetId="2">'附表1-3'!$5:$5</definedName>
    <definedName name="_xlnm.Print_Titles" localSheetId="3">'附表1-4'!$5:$5</definedName>
    <definedName name="_xlnm.Print_Titles" localSheetId="4">'附表1-5'!$4:$4</definedName>
    <definedName name="_xlnm.Print_Titles" localSheetId="6">'附表1-7'!$4:$4</definedName>
    <definedName name="_xlnm.Print_Titles" localSheetId="8">'附表1-9'!$4:$4</definedName>
    <definedName name="wrn.月报打印." localSheetId="0" hidden="1">{#N/A,#N/A,FALSE,"p9";#N/A,#N/A,FALSE,"p1";#N/A,#N/A,FALSE,"p2";#N/A,#N/A,FALSE,"p3";#N/A,#N/A,FALSE,"p4";#N/A,#N/A,FALSE,"p5";#N/A,#N/A,FALSE,"p6";#N/A,#N/A,FALSE,"p7";#N/A,#N/A,FALSE,"p8"}</definedName>
    <definedName name="wrn.月报打印." localSheetId="5" hidden="1">{#N/A,#N/A,FALSE,"p9";#N/A,#N/A,FALSE,"p1";#N/A,#N/A,FALSE,"p2";#N/A,#N/A,FALSE,"p3";#N/A,#N/A,FALSE,"p4";#N/A,#N/A,FALSE,"p5";#N/A,#N/A,FALSE,"p6";#N/A,#N/A,FALSE,"p7";#N/A,#N/A,FALSE,"p8"}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 localSheetId="0">#REF!</definedName>
    <definedName name="地区名称" localSheetId="11">#REF!</definedName>
    <definedName name="地区名称" localSheetId="13">#REF!</definedName>
    <definedName name="地区名称" localSheetId="16">#REF!</definedName>
    <definedName name="地区名称" localSheetId="17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8">#REF!</definedName>
    <definedName name="地区名称">#REF!</definedName>
    <definedName name="地区名称1" localSheetId="13">#REF!</definedName>
    <definedName name="地区名称1" localSheetId="16">#REF!</definedName>
    <definedName name="地区名称1" localSheetId="17">#REF!</definedName>
    <definedName name="地区名称1" localSheetId="4">#REF!</definedName>
    <definedName name="地区名称1" localSheetId="5">#REF!</definedName>
    <definedName name="地区名称1">#REF!</definedName>
    <definedName name="地区名称10" localSheetId="4">#REF!</definedName>
    <definedName name="地区名称10" localSheetId="5">#REF!</definedName>
    <definedName name="地区名称10">#REF!</definedName>
    <definedName name="地区名称2" localSheetId="16">#REF!</definedName>
    <definedName name="地区名称2" localSheetId="17">#REF!</definedName>
    <definedName name="地区名称2" localSheetId="4">#REF!</definedName>
    <definedName name="地区名称2" localSheetId="5">#REF!</definedName>
    <definedName name="地区名称2">#REF!</definedName>
    <definedName name="地区名称3" localSheetId="17">#REF!</definedName>
    <definedName name="地区名称3" localSheetId="4">#REF!</definedName>
    <definedName name="地区名称3" localSheetId="5">#REF!</definedName>
    <definedName name="地区名称3">#REF!</definedName>
    <definedName name="地区名称32">#REF!</definedName>
    <definedName name="地区名称432">#REF!</definedName>
    <definedName name="地区名称444" localSheetId="5">#REF!</definedName>
    <definedName name="地区名称444">#REF!</definedName>
    <definedName name="地区名称45234">#REF!</definedName>
    <definedName name="地区名称5" localSheetId="4">#REF!</definedName>
    <definedName name="地区名称5" localSheetId="5">#REF!</definedName>
    <definedName name="地区名称5">#REF!</definedName>
    <definedName name="地区名称55" localSheetId="5">#REF!</definedName>
    <definedName name="地区名称55">#REF!</definedName>
    <definedName name="地区名称6" localSheetId="4">#REF!</definedName>
    <definedName name="地区名称6" localSheetId="5">#REF!</definedName>
    <definedName name="地区名称6">#REF!</definedName>
    <definedName name="地区名称7" localSheetId="4">#REF!</definedName>
    <definedName name="地区名称7" localSheetId="5">#REF!</definedName>
    <definedName name="地区名称7">#REF!</definedName>
    <definedName name="地区名称874">#REF!</definedName>
    <definedName name="地区名称9" localSheetId="4">#REF!</definedName>
    <definedName name="地区名称9" localSheetId="5">#REF!</definedName>
    <definedName name="地区名称9">#REF!</definedName>
    <definedName name="地区明确222" localSheetId="5">#REF!</definedName>
    <definedName name="地区明确222">#REF!</definedName>
    <definedName name="基金" localSheetId="0" hidden="1">{#N/A,#N/A,FALSE,"p9";#N/A,#N/A,FALSE,"p1";#N/A,#N/A,FALSE,"p2";#N/A,#N/A,FALSE,"p3";#N/A,#N/A,FALSE,"p4";#N/A,#N/A,FALSE,"p5";#N/A,#N/A,FALSE,"p6";#N/A,#N/A,FALSE,"p7";#N/A,#N/A,FALSE,"p8"}</definedName>
    <definedName name="基金" localSheetId="5" hidden="1">{#N/A,#N/A,FALSE,"p9";#N/A,#N/A,FALSE,"p1";#N/A,#N/A,FALSE,"p2";#N/A,#N/A,FALSE,"p3";#N/A,#N/A,FALSE,"p4";#N/A,#N/A,FALSE,"p5";#N/A,#N/A,FALSE,"p6";#N/A,#N/A,FALSE,"p7";#N/A,#N/A,FALSE,"p8"}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localSheetId="0" hidden="1">{#N/A,#N/A,FALSE,"p9";#N/A,#N/A,FALSE,"p1";#N/A,#N/A,FALSE,"p2";#N/A,#N/A,FALSE,"p3";#N/A,#N/A,FALSE,"p4";#N/A,#N/A,FALSE,"p5";#N/A,#N/A,FALSE,"p6";#N/A,#N/A,FALSE,"p7";#N/A,#N/A,FALSE,"p8"}</definedName>
    <definedName name="计划1" localSheetId="5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</definedNames>
  <calcPr fullCalcOnLoad="1"/>
</workbook>
</file>

<file path=xl/sharedStrings.xml><?xml version="1.0" encoding="utf-8"?>
<sst xmlns="http://schemas.openxmlformats.org/spreadsheetml/2006/main" count="1696" uniqueCount="1184">
  <si>
    <r>
      <t>附表</t>
    </r>
    <r>
      <rPr>
        <sz val="11"/>
        <rFont val="Times New Roman"/>
        <family val="1"/>
      </rPr>
      <t>1-1</t>
    </r>
  </si>
  <si>
    <t>2020年全县一般公共预算收入预算表</t>
  </si>
  <si>
    <t>单位：万元</t>
  </si>
  <si>
    <t>科  目  名  称</t>
  </si>
  <si>
    <t>2019年预算</t>
  </si>
  <si>
    <t>2019年完成</t>
  </si>
  <si>
    <t>2020年预算</t>
  </si>
  <si>
    <t>比上年增长%</t>
  </si>
  <si>
    <t>合  计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</si>
  <si>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</si>
  <si>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</si>
  <si>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</si>
  <si>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</si>
  <si>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</si>
  <si>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  水资源税</t>
  </si>
  <si>
    <t xml:space="preserve">      其他资源税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</si>
  <si>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</si>
  <si>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</si>
  <si>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</si>
  <si>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</si>
  <si>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</si>
  <si>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</si>
  <si>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</si>
  <si>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</si>
  <si>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环境保护税</t>
  </si>
  <si>
    <t xml:space="preserve">    其他税收</t>
  </si>
  <si>
    <t>二、非税收入</t>
  </si>
  <si>
    <t xml:space="preserve">    专项收入</t>
  </si>
  <si>
    <t xml:space="preserve">      教育费附加收入</t>
  </si>
  <si>
    <t xml:space="preserve">      教育资金收入</t>
  </si>
  <si>
    <t xml:space="preserve">      农田水利建设资金收入</t>
  </si>
  <si>
    <t xml:space="preserve">      残疾人就业保障金收入</t>
  </si>
  <si>
    <t xml:space="preserve">      森林植被恢复费</t>
  </si>
  <si>
    <t xml:space="preserve">      其他专项收入</t>
  </si>
  <si>
    <t xml:space="preserve">    行政事业性收费收入</t>
  </si>
  <si>
    <t xml:space="preserve">    罚没收入</t>
  </si>
  <si>
    <t xml:space="preserve">    国有资源(资产)有偿使用收入</t>
  </si>
  <si>
    <t xml:space="preserve">    其他收入</t>
  </si>
  <si>
    <r>
      <t>附表</t>
    </r>
    <r>
      <rPr>
        <sz val="11"/>
        <rFont val="Times New Roman"/>
        <family val="1"/>
      </rPr>
      <t>1-2</t>
    </r>
  </si>
  <si>
    <t>2020年全县及县本级一般公共预算支出</t>
  </si>
  <si>
    <t xml:space="preserve">                 单位：万元</t>
  </si>
  <si>
    <t>预算科目</t>
  </si>
  <si>
    <t>2020年
全县预算</t>
  </si>
  <si>
    <t>2020年
乡镇预算</t>
  </si>
  <si>
    <t>2020年
县本级预算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</si>
  <si>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</si>
  <si>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</si>
  <si>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</si>
  <si>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</si>
  <si>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</si>
  <si>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</si>
  <si>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</si>
  <si>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</si>
  <si>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</si>
  <si>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</si>
  <si>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</si>
  <si>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</si>
  <si>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</si>
  <si>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</si>
  <si>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</si>
  <si>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</si>
  <si>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</si>
  <si>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</si>
  <si>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</si>
  <si>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二十、预备费</t>
  </si>
  <si>
    <t>二十一、其他支出</t>
  </si>
  <si>
    <t>二十二、债务还本支出</t>
  </si>
  <si>
    <t>二十三、债务付息支出</t>
  </si>
  <si>
    <t>二十四、债务发行费用支出</t>
  </si>
  <si>
    <r>
      <t>附表</t>
    </r>
    <r>
      <rPr>
        <sz val="11"/>
        <rFont val="Times New Roman"/>
        <family val="1"/>
      </rPr>
      <t>1-3</t>
    </r>
  </si>
  <si>
    <t>全县一般公共预算支出 (功能分类)</t>
  </si>
  <si>
    <t>科目编码</t>
  </si>
  <si>
    <t>科目名称</t>
  </si>
  <si>
    <t>预算安排</t>
  </si>
  <si>
    <t>合计</t>
  </si>
  <si>
    <t>201</t>
  </si>
  <si>
    <t>20101</t>
  </si>
  <si>
    <t>人大事务</t>
  </si>
  <si>
    <t>2010101</t>
  </si>
  <si>
    <t xml:space="preserve">  行政运行</t>
  </si>
  <si>
    <t>2010104</t>
  </si>
  <si>
    <t xml:space="preserve">  人大会议</t>
  </si>
  <si>
    <t>2010106</t>
  </si>
  <si>
    <t xml:space="preserve">  人大监督</t>
  </si>
  <si>
    <t>2010107</t>
  </si>
  <si>
    <t xml:space="preserve">  人大代表履职能力提升</t>
  </si>
  <si>
    <t>2010108</t>
  </si>
  <si>
    <t xml:space="preserve">  代表工作</t>
  </si>
  <si>
    <t>2010199</t>
  </si>
  <si>
    <t xml:space="preserve">  其他人大事务支出</t>
  </si>
  <si>
    <t>20102</t>
  </si>
  <si>
    <t>政协事务</t>
  </si>
  <si>
    <t>2010201</t>
  </si>
  <si>
    <t>2010204</t>
  </si>
  <si>
    <t xml:space="preserve">  政协会议</t>
  </si>
  <si>
    <t>2010205</t>
  </si>
  <si>
    <t xml:space="preserve">  委员视察</t>
  </si>
  <si>
    <t>2010206</t>
  </si>
  <si>
    <t xml:space="preserve">  参政议政</t>
  </si>
  <si>
    <t>20103</t>
  </si>
  <si>
    <t>政府办公厅（室）及相关机构事务</t>
  </si>
  <si>
    <t>2010301</t>
  </si>
  <si>
    <t>2010302</t>
  </si>
  <si>
    <t xml:space="preserve">  一般行政管理事务</t>
  </si>
  <si>
    <t>2010305</t>
  </si>
  <si>
    <t xml:space="preserve">  专项业务活动</t>
  </si>
  <si>
    <t>2010306</t>
  </si>
  <si>
    <t xml:space="preserve">  政务公开审批</t>
  </si>
  <si>
    <t>2010308</t>
  </si>
  <si>
    <t xml:space="preserve">  信访事务</t>
  </si>
  <si>
    <t>2010399</t>
  </si>
  <si>
    <t xml:space="preserve">  其他政府办及机构事务支出</t>
  </si>
  <si>
    <t>20104</t>
  </si>
  <si>
    <t>发展与改革事务</t>
  </si>
  <si>
    <t>2010401</t>
  </si>
  <si>
    <t>2010408</t>
  </si>
  <si>
    <t xml:space="preserve">  物价管理</t>
  </si>
  <si>
    <t>2010499</t>
  </si>
  <si>
    <t xml:space="preserve">  其他发展与改革事务支出</t>
  </si>
  <si>
    <t>20105</t>
  </si>
  <si>
    <t>统计信息事务</t>
  </si>
  <si>
    <t>2010501</t>
  </si>
  <si>
    <t>2010505</t>
  </si>
  <si>
    <t xml:space="preserve">  专项统计业务</t>
  </si>
  <si>
    <t>2010506</t>
  </si>
  <si>
    <t xml:space="preserve">  统计管理</t>
  </si>
  <si>
    <t>2010507</t>
  </si>
  <si>
    <t xml:space="preserve">  专项普查活动</t>
  </si>
  <si>
    <t>2010508</t>
  </si>
  <si>
    <t xml:space="preserve">  统计抽样调查</t>
  </si>
  <si>
    <t>20106</t>
  </si>
  <si>
    <t>财政事务</t>
  </si>
  <si>
    <t>2010601</t>
  </si>
  <si>
    <t>2010602</t>
  </si>
  <si>
    <t>2010605</t>
  </si>
  <si>
    <t xml:space="preserve">  财政国库业务</t>
  </si>
  <si>
    <t>2010607</t>
  </si>
  <si>
    <t xml:space="preserve">  信息化建设</t>
  </si>
  <si>
    <t>2010608</t>
  </si>
  <si>
    <t xml:space="preserve">  财政委托业务支出</t>
  </si>
  <si>
    <t>20107</t>
  </si>
  <si>
    <t>税收事务</t>
  </si>
  <si>
    <t>2010706</t>
  </si>
  <si>
    <t xml:space="preserve">  代扣代收代征税款手续费</t>
  </si>
  <si>
    <t>2010799</t>
  </si>
  <si>
    <t xml:space="preserve">  其他税收事务支出</t>
  </si>
  <si>
    <t>20108</t>
  </si>
  <si>
    <t>审计事务</t>
  </si>
  <si>
    <t>2010801</t>
  </si>
  <si>
    <t>2010804</t>
  </si>
  <si>
    <t xml:space="preserve">  审计业务</t>
  </si>
  <si>
    <t>2010899</t>
  </si>
  <si>
    <t xml:space="preserve">  其他审计事务支出</t>
  </si>
  <si>
    <t>20110</t>
  </si>
  <si>
    <t>人力资源事务</t>
  </si>
  <si>
    <t>2011001</t>
  </si>
  <si>
    <t>2011099</t>
  </si>
  <si>
    <t xml:space="preserve">  其他人力资源事务支出</t>
  </si>
  <si>
    <t>20111</t>
  </si>
  <si>
    <t>纪检监察事务</t>
  </si>
  <si>
    <t>2011101</t>
  </si>
  <si>
    <t>2011104</t>
  </si>
  <si>
    <t xml:space="preserve">  大案要案查处</t>
  </si>
  <si>
    <t>2011106</t>
  </si>
  <si>
    <t xml:space="preserve">  巡视工作</t>
  </si>
  <si>
    <t>20113</t>
  </si>
  <si>
    <t>商贸事务</t>
  </si>
  <si>
    <t>2011301</t>
  </si>
  <si>
    <t>2011308</t>
  </si>
  <si>
    <t xml:space="preserve">  招商引资</t>
  </si>
  <si>
    <t>20123</t>
  </si>
  <si>
    <t>民族事务</t>
  </si>
  <si>
    <t>2012304</t>
  </si>
  <si>
    <t xml:space="preserve">  民族工作专项</t>
  </si>
  <si>
    <t>20126</t>
  </si>
  <si>
    <t>档案事务</t>
  </si>
  <si>
    <t>2012601</t>
  </si>
  <si>
    <t>2012604</t>
  </si>
  <si>
    <t xml:space="preserve">  档案馆</t>
  </si>
  <si>
    <t>20128</t>
  </si>
  <si>
    <t>民主党派及工商联事务</t>
  </si>
  <si>
    <t>2012899</t>
  </si>
  <si>
    <t xml:space="preserve">  其他民主党派及工商联事务支出</t>
  </si>
  <si>
    <t>20129</t>
  </si>
  <si>
    <t>群众团体事务</t>
  </si>
  <si>
    <t>2012901</t>
  </si>
  <si>
    <t>2012902</t>
  </si>
  <si>
    <t>2012999</t>
  </si>
  <si>
    <t xml:space="preserve">  其他群众团体事务支出</t>
  </si>
  <si>
    <t>20131</t>
  </si>
  <si>
    <t>党委办公厅（室）及相关机构事务</t>
  </si>
  <si>
    <t>2013101</t>
  </si>
  <si>
    <t>2013102</t>
  </si>
  <si>
    <t>2013150</t>
  </si>
  <si>
    <t xml:space="preserve">  事业运行</t>
  </si>
  <si>
    <t>2013199</t>
  </si>
  <si>
    <t xml:space="preserve">  其他党委办公厅及相关机构事务支出</t>
  </si>
  <si>
    <t>20132</t>
  </si>
  <si>
    <t>组织事务</t>
  </si>
  <si>
    <t>2013201</t>
  </si>
  <si>
    <t>2013202</t>
  </si>
  <si>
    <t>20133</t>
  </si>
  <si>
    <t>宣传事务</t>
  </si>
  <si>
    <t>2013301</t>
  </si>
  <si>
    <t>20134</t>
  </si>
  <si>
    <t>统战事务</t>
  </si>
  <si>
    <t>2013401</t>
  </si>
  <si>
    <t>2013404</t>
  </si>
  <si>
    <t xml:space="preserve">  宗教工作专项</t>
  </si>
  <si>
    <t>2013405</t>
  </si>
  <si>
    <t xml:space="preserve">  华侨事务</t>
  </si>
  <si>
    <t>20137</t>
  </si>
  <si>
    <t>网信事务</t>
  </si>
  <si>
    <t>2013701</t>
  </si>
  <si>
    <t>2013704</t>
  </si>
  <si>
    <t xml:space="preserve">  信息安全事务</t>
  </si>
  <si>
    <t>20138</t>
  </si>
  <si>
    <t>市场监督管理事务</t>
  </si>
  <si>
    <t>2013801</t>
  </si>
  <si>
    <t>2013804</t>
  </si>
  <si>
    <t xml:space="preserve">  市场监督管理专项</t>
  </si>
  <si>
    <t>2013805</t>
  </si>
  <si>
    <t xml:space="preserve">  市场秩序执法</t>
  </si>
  <si>
    <t>2013812</t>
  </si>
  <si>
    <t xml:space="preserve">  药品事务</t>
  </si>
  <si>
    <t>2013815</t>
  </si>
  <si>
    <t xml:space="preserve">  质量安全监管</t>
  </si>
  <si>
    <t>2013899</t>
  </si>
  <si>
    <t xml:space="preserve">  其他市场监督管理事务</t>
  </si>
  <si>
    <t>203</t>
  </si>
  <si>
    <t>20306</t>
  </si>
  <si>
    <t>国防动员</t>
  </si>
  <si>
    <t>2030601</t>
  </si>
  <si>
    <t xml:space="preserve">  兵役征集</t>
  </si>
  <si>
    <t>2030603</t>
  </si>
  <si>
    <t xml:space="preserve">  人民防空</t>
  </si>
  <si>
    <t>2030605</t>
  </si>
  <si>
    <t xml:space="preserve">  国防教育</t>
  </si>
  <si>
    <t>2030606</t>
  </si>
  <si>
    <t xml:space="preserve">  预备役部队</t>
  </si>
  <si>
    <t>2030607</t>
  </si>
  <si>
    <t xml:space="preserve">  民兵</t>
  </si>
  <si>
    <t>2030699</t>
  </si>
  <si>
    <t xml:space="preserve">  其他国防动员支出</t>
  </si>
  <si>
    <t>20399</t>
  </si>
  <si>
    <t>其他国防支出</t>
  </si>
  <si>
    <t>2039901</t>
  </si>
  <si>
    <t xml:space="preserve">  其他国防支出</t>
  </si>
  <si>
    <t>204</t>
  </si>
  <si>
    <t>20401</t>
  </si>
  <si>
    <t>武装警察部队</t>
  </si>
  <si>
    <t>2040101</t>
  </si>
  <si>
    <t xml:space="preserve">  武装警察部队</t>
  </si>
  <si>
    <t>20402</t>
  </si>
  <si>
    <t>公安</t>
  </si>
  <si>
    <t>2040201</t>
  </si>
  <si>
    <t>2040202</t>
  </si>
  <si>
    <t>2040221</t>
  </si>
  <si>
    <t xml:space="preserve">  特别业务</t>
  </si>
  <si>
    <t>2040299</t>
  </si>
  <si>
    <t xml:space="preserve">  其他公安支出</t>
  </si>
  <si>
    <t>20404</t>
  </si>
  <si>
    <t>检察</t>
  </si>
  <si>
    <t>2040401</t>
  </si>
  <si>
    <t>2040410</t>
  </si>
  <si>
    <t xml:space="preserve">  检察监督</t>
  </si>
  <si>
    <t>　</t>
  </si>
  <si>
    <t>2040499</t>
  </si>
  <si>
    <t xml:space="preserve">  其他检察支出</t>
  </si>
  <si>
    <t>20405</t>
  </si>
  <si>
    <t>法院</t>
  </si>
  <si>
    <t>2040501</t>
  </si>
  <si>
    <t>2040504</t>
  </si>
  <si>
    <t xml:space="preserve">  案件审判</t>
  </si>
  <si>
    <t>2040505</t>
  </si>
  <si>
    <t xml:space="preserve">  案件执行</t>
  </si>
  <si>
    <t>2040506</t>
  </si>
  <si>
    <t xml:space="preserve">  “两庭”建设</t>
  </si>
  <si>
    <t>2040599</t>
  </si>
  <si>
    <t xml:space="preserve">  其他法院支出</t>
  </si>
  <si>
    <t>20406</t>
  </si>
  <si>
    <t xml:space="preserve"> 司法</t>
  </si>
  <si>
    <t>2040601</t>
  </si>
  <si>
    <t>2040604</t>
  </si>
  <si>
    <t xml:space="preserve">  基层司法业务</t>
  </si>
  <si>
    <t>2040605</t>
  </si>
  <si>
    <t xml:space="preserve">  普法宣传</t>
  </si>
  <si>
    <t>2040607</t>
  </si>
  <si>
    <t xml:space="preserve">  法律援助</t>
  </si>
  <si>
    <t>2040610</t>
  </si>
  <si>
    <t xml:space="preserve">  社区矫正</t>
  </si>
  <si>
    <t>2040612</t>
  </si>
  <si>
    <t xml:space="preserve">  法制建设</t>
  </si>
  <si>
    <t>2040699</t>
  </si>
  <si>
    <t xml:space="preserve">  其他司法支出</t>
  </si>
  <si>
    <t>20408</t>
  </si>
  <si>
    <t xml:space="preserve"> 强制隔离戒毒</t>
  </si>
  <si>
    <t>2040801</t>
  </si>
  <si>
    <t>205</t>
  </si>
  <si>
    <t>20501</t>
  </si>
  <si>
    <t>教育管理事务</t>
  </si>
  <si>
    <t>2050101</t>
  </si>
  <si>
    <t>20502</t>
  </si>
  <si>
    <t>普通教育</t>
  </si>
  <si>
    <t>2050201</t>
  </si>
  <si>
    <t xml:space="preserve">  学前教育</t>
  </si>
  <si>
    <t>2050202</t>
  </si>
  <si>
    <t xml:space="preserve">  小学教育</t>
  </si>
  <si>
    <t>2050203</t>
  </si>
  <si>
    <t xml:space="preserve">  初中教育</t>
  </si>
  <si>
    <t>2050204</t>
  </si>
  <si>
    <t xml:space="preserve">  高中教育</t>
  </si>
  <si>
    <t>2050205</t>
  </si>
  <si>
    <t xml:space="preserve">  高等教育</t>
  </si>
  <si>
    <t>2050299</t>
  </si>
  <si>
    <t xml:space="preserve">  其他普通教育支出</t>
  </si>
  <si>
    <t>20503</t>
  </si>
  <si>
    <t>职业教育</t>
  </si>
  <si>
    <t>2050399</t>
  </si>
  <si>
    <t xml:space="preserve">  其他职业教育支出</t>
  </si>
  <si>
    <t>20504</t>
  </si>
  <si>
    <t>成人教育</t>
  </si>
  <si>
    <t>2050499</t>
  </si>
  <si>
    <t xml:space="preserve">  其他成人教育支出</t>
  </si>
  <si>
    <t>20507</t>
  </si>
  <si>
    <t>特殊教育</t>
  </si>
  <si>
    <t>2050701</t>
  </si>
  <si>
    <t xml:space="preserve">  特殊学校教育</t>
  </si>
  <si>
    <t>20508</t>
  </si>
  <si>
    <t>进修及培训</t>
  </si>
  <si>
    <t>2050801</t>
  </si>
  <si>
    <t xml:space="preserve">  教师进修</t>
  </si>
  <si>
    <t>2050802</t>
  </si>
  <si>
    <t xml:space="preserve">  干部教育</t>
  </si>
  <si>
    <t>2050803</t>
  </si>
  <si>
    <t xml:space="preserve">  培训支出</t>
  </si>
  <si>
    <t>20509</t>
  </si>
  <si>
    <t>教育费附加安排的支出</t>
  </si>
  <si>
    <t>2050901</t>
  </si>
  <si>
    <t xml:space="preserve">  农村中小学校舍建设</t>
  </si>
  <si>
    <t>2050999</t>
  </si>
  <si>
    <t xml:space="preserve">  其他教育费附加安排的支出</t>
  </si>
  <si>
    <t>206</t>
  </si>
  <si>
    <t>20601</t>
  </si>
  <si>
    <t>科学技术管理事务</t>
  </si>
  <si>
    <t>2060101</t>
  </si>
  <si>
    <t>20604</t>
  </si>
  <si>
    <t>技术研究与开发</t>
  </si>
  <si>
    <t>2060499</t>
  </si>
  <si>
    <t xml:space="preserve">  其他技术研究与开发支出</t>
  </si>
  <si>
    <t>20605</t>
  </si>
  <si>
    <t>科技条件与服务</t>
  </si>
  <si>
    <t>2060502</t>
  </si>
  <si>
    <t xml:space="preserve">  技术创新服务体系</t>
  </si>
  <si>
    <t>20607</t>
  </si>
  <si>
    <t>科学技术普及</t>
  </si>
  <si>
    <t>2060702</t>
  </si>
  <si>
    <t xml:space="preserve">  科普活动</t>
  </si>
  <si>
    <t>2060799</t>
  </si>
  <si>
    <t xml:space="preserve">  其他科学技术普及支出</t>
  </si>
  <si>
    <t>20609</t>
  </si>
  <si>
    <t>科技重大项目</t>
  </si>
  <si>
    <t>2060999</t>
  </si>
  <si>
    <t xml:space="preserve">   其他科技重大项目</t>
  </si>
  <si>
    <t>207</t>
  </si>
  <si>
    <t>20701</t>
  </si>
  <si>
    <t>文化和旅游</t>
  </si>
  <si>
    <t>2070101</t>
  </si>
  <si>
    <t>2070104</t>
  </si>
  <si>
    <t xml:space="preserve">  图书馆</t>
  </si>
  <si>
    <t>2070106</t>
  </si>
  <si>
    <t xml:space="preserve">  艺术表演场所</t>
  </si>
  <si>
    <t>2070107</t>
  </si>
  <si>
    <t xml:space="preserve">  艺术表演团体</t>
  </si>
  <si>
    <t>2070108</t>
  </si>
  <si>
    <t xml:space="preserve">  文化活动</t>
  </si>
  <si>
    <t>2070109</t>
  </si>
  <si>
    <t xml:space="preserve">  群众文化</t>
  </si>
  <si>
    <t>2070113</t>
  </si>
  <si>
    <t xml:space="preserve">  旅游宣传</t>
  </si>
  <si>
    <t>2070199</t>
  </si>
  <si>
    <t>其他文化旅游支出</t>
  </si>
  <si>
    <t>20702</t>
  </si>
  <si>
    <t>文物</t>
  </si>
  <si>
    <t>2070204</t>
  </si>
  <si>
    <t xml:space="preserve">  文物保护</t>
  </si>
  <si>
    <t>2070205</t>
  </si>
  <si>
    <t xml:space="preserve">  博物馆</t>
  </si>
  <si>
    <t>20703</t>
  </si>
  <si>
    <t>体育</t>
  </si>
  <si>
    <t>2070308</t>
  </si>
  <si>
    <t xml:space="preserve">  群众体育</t>
  </si>
  <si>
    <t>20708</t>
  </si>
  <si>
    <t>广播电视</t>
  </si>
  <si>
    <t>2070805</t>
  </si>
  <si>
    <t xml:space="preserve">  电视</t>
  </si>
  <si>
    <t>20799</t>
  </si>
  <si>
    <t>其他文化体育与传媒支出</t>
  </si>
  <si>
    <t>2079999</t>
  </si>
  <si>
    <t xml:space="preserve">  其他文化体育与传媒支出</t>
  </si>
  <si>
    <t>208</t>
  </si>
  <si>
    <t>20801</t>
  </si>
  <si>
    <t>人力资源和社会保障管理事务</t>
  </si>
  <si>
    <t>2080101</t>
  </si>
  <si>
    <t>2080108</t>
  </si>
  <si>
    <t>20802</t>
  </si>
  <si>
    <t>民政管理事务</t>
  </si>
  <si>
    <t>2080201</t>
  </si>
  <si>
    <t>2080208</t>
  </si>
  <si>
    <t xml:space="preserve">  基层政权和社区建设</t>
  </si>
  <si>
    <t>2080299</t>
  </si>
  <si>
    <t xml:space="preserve">  其他民政管理事务支出</t>
  </si>
  <si>
    <t>20805</t>
  </si>
  <si>
    <t>行政事业单位养老支出</t>
  </si>
  <si>
    <t>2080501</t>
  </si>
  <si>
    <t xml:space="preserve">  行政事业单位离退休</t>
  </si>
  <si>
    <t>2080503</t>
  </si>
  <si>
    <t xml:space="preserve">  离退休人员管理机构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</si>
  <si>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</si>
  <si>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</si>
  <si>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</si>
  <si>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</si>
  <si>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2080599</t>
  </si>
  <si>
    <t xml:space="preserve">  其他行政事业单位离退休支出</t>
  </si>
  <si>
    <t>20807</t>
  </si>
  <si>
    <t>就业补助</t>
  </si>
  <si>
    <t>2080701</t>
  </si>
  <si>
    <t xml:space="preserve">  就业创业服务补贴</t>
  </si>
  <si>
    <t>2080799</t>
  </si>
  <si>
    <t xml:space="preserve">  其他就业补助支出</t>
  </si>
  <si>
    <t>20808</t>
  </si>
  <si>
    <t>抚恤</t>
  </si>
  <si>
    <t>2080801</t>
  </si>
  <si>
    <t xml:space="preserve">  死亡抚恤</t>
  </si>
  <si>
    <t>2080802</t>
  </si>
  <si>
    <t xml:space="preserve">  伤残抚恤</t>
  </si>
  <si>
    <t>2080803</t>
  </si>
  <si>
    <t xml:space="preserve">  在乡复员、退伍军人生活补助</t>
  </si>
  <si>
    <t>2080804</t>
  </si>
  <si>
    <t xml:space="preserve">  优抚事业单位支出</t>
  </si>
  <si>
    <t>2080805</t>
  </si>
  <si>
    <t xml:space="preserve">  义务兵优待</t>
  </si>
  <si>
    <t>2080899</t>
  </si>
  <si>
    <t xml:space="preserve">  其他优抚支出</t>
  </si>
  <si>
    <t>20809</t>
  </si>
  <si>
    <t>退役安置</t>
  </si>
  <si>
    <t>2080901</t>
  </si>
  <si>
    <t xml:space="preserve">  退役士兵安置</t>
  </si>
  <si>
    <t>2080902</t>
  </si>
  <si>
    <t xml:space="preserve">  军队移交政府的离退休人员安置</t>
  </si>
  <si>
    <t>2080903</t>
  </si>
  <si>
    <t xml:space="preserve">  军队移交政府的离退休干部管理机构</t>
  </si>
  <si>
    <t>2080905</t>
  </si>
  <si>
    <t xml:space="preserve">  军队转业干部安置</t>
  </si>
  <si>
    <t>2080999</t>
  </si>
  <si>
    <t xml:space="preserve">  其他退役安置支出</t>
  </si>
  <si>
    <t>20810</t>
  </si>
  <si>
    <t>社会福利</t>
  </si>
  <si>
    <t>2081001</t>
  </si>
  <si>
    <t xml:space="preserve">  儿童福利</t>
  </si>
  <si>
    <t>2081002</t>
  </si>
  <si>
    <t xml:space="preserve">  老年福利</t>
  </si>
  <si>
    <t>2081004</t>
  </si>
  <si>
    <t xml:space="preserve">  殡葬</t>
  </si>
  <si>
    <t>20811</t>
  </si>
  <si>
    <t>残疾人事业</t>
  </si>
  <si>
    <t>2081101</t>
  </si>
  <si>
    <t>2081104</t>
  </si>
  <si>
    <t xml:space="preserve">  残疾人康复</t>
  </si>
  <si>
    <t>2081105</t>
  </si>
  <si>
    <t xml:space="preserve">  残疾人就业和扶贫</t>
  </si>
  <si>
    <t>2081106</t>
  </si>
  <si>
    <t xml:space="preserve">  残疾人体育</t>
  </si>
  <si>
    <t>2081107</t>
  </si>
  <si>
    <t xml:space="preserve">  残疾人生活和护理补贴</t>
  </si>
  <si>
    <t>2081199</t>
  </si>
  <si>
    <t xml:space="preserve">  其他残疾人事业支出</t>
  </si>
  <si>
    <t>20819</t>
  </si>
  <si>
    <t>最低生活保障</t>
  </si>
  <si>
    <t>2081901</t>
  </si>
  <si>
    <t xml:space="preserve">  城市最低生活保障金支出</t>
  </si>
  <si>
    <t>2081902</t>
  </si>
  <si>
    <t xml:space="preserve">  农村最低生活保障金支出</t>
  </si>
  <si>
    <t>20820</t>
  </si>
  <si>
    <t>临时救助</t>
  </si>
  <si>
    <t>2082001</t>
  </si>
  <si>
    <t xml:space="preserve">  临时救助支出</t>
  </si>
  <si>
    <t>2082002</t>
  </si>
  <si>
    <t xml:space="preserve">  流浪乞讨人员救助支出</t>
  </si>
  <si>
    <t>20821</t>
  </si>
  <si>
    <t>特困人员救助供养</t>
  </si>
  <si>
    <t>2082102</t>
  </si>
  <si>
    <t xml:space="preserve">  农村特困人员救助供养支出</t>
  </si>
  <si>
    <t>20826</t>
  </si>
  <si>
    <t>财政对基本养老保险基金的补助</t>
  </si>
  <si>
    <t>2082601</t>
  </si>
  <si>
    <t xml:space="preserve">  财政对企业职工基本养老保险基金补助</t>
  </si>
  <si>
    <t>2082602</t>
  </si>
  <si>
    <t xml:space="preserve">  财政对城乡居民基本养老保险基金补助</t>
  </si>
  <si>
    <t>20828</t>
  </si>
  <si>
    <t>退役军人管理事务</t>
  </si>
  <si>
    <t>2082801</t>
  </si>
  <si>
    <t>2082804</t>
  </si>
  <si>
    <t xml:space="preserve">  拥军优属</t>
  </si>
  <si>
    <t>2082899</t>
  </si>
  <si>
    <t xml:space="preserve">  其他退役军人事务管理支出</t>
  </si>
  <si>
    <t>20899</t>
  </si>
  <si>
    <t>其他社会保障和就业支出</t>
  </si>
  <si>
    <t>2089901</t>
  </si>
  <si>
    <t xml:space="preserve">  其他社会保障和就业支出</t>
  </si>
  <si>
    <t>210</t>
  </si>
  <si>
    <t>21001</t>
  </si>
  <si>
    <t>卫生健康管理事务</t>
  </si>
  <si>
    <t>2100101</t>
  </si>
  <si>
    <t>2100199</t>
  </si>
  <si>
    <t xml:space="preserve">  其他健康管理事务支出</t>
  </si>
  <si>
    <t>21002</t>
  </si>
  <si>
    <t>公立医院</t>
  </si>
  <si>
    <t>2100299</t>
  </si>
  <si>
    <t xml:space="preserve">  其他公立医院支出</t>
  </si>
  <si>
    <t>21003</t>
  </si>
  <si>
    <t>基层医疗卫生机构</t>
  </si>
  <si>
    <t>2100302</t>
  </si>
  <si>
    <t xml:space="preserve">  乡镇卫生院</t>
  </si>
  <si>
    <t>2100399</t>
  </si>
  <si>
    <t xml:space="preserve">  其他基层医疗卫生机构支出</t>
  </si>
  <si>
    <t>21004</t>
  </si>
  <si>
    <t>公共卫生</t>
  </si>
  <si>
    <t>2100401</t>
  </si>
  <si>
    <t xml:space="preserve">  疾病预防控制机构</t>
  </si>
  <si>
    <t>2100402</t>
  </si>
  <si>
    <t xml:space="preserve">  卫生监督机构</t>
  </si>
  <si>
    <t>2100403</t>
  </si>
  <si>
    <t xml:space="preserve">  妇幼保健机构</t>
  </si>
  <si>
    <t>2100408</t>
  </si>
  <si>
    <t xml:space="preserve">  基本公共卫生服务</t>
  </si>
  <si>
    <t>2100409</t>
  </si>
  <si>
    <t xml:space="preserve">  重大公共卫生专项</t>
  </si>
  <si>
    <t>2100410</t>
  </si>
  <si>
    <t xml:space="preserve">  突发公共卫生事件应急处理</t>
  </si>
  <si>
    <t>2100499</t>
  </si>
  <si>
    <t xml:space="preserve">  其他公共卫生支出</t>
  </si>
  <si>
    <t>21006</t>
  </si>
  <si>
    <t>中医药</t>
  </si>
  <si>
    <t>2100699</t>
  </si>
  <si>
    <t xml:space="preserve">  其他中医药支出</t>
  </si>
  <si>
    <t>21007</t>
  </si>
  <si>
    <t>计划生育事务</t>
  </si>
  <si>
    <t>2100717</t>
  </si>
  <si>
    <t xml:space="preserve">  计划生育服务</t>
  </si>
  <si>
    <t>21011</t>
  </si>
  <si>
    <t>行政事业单位医疗</t>
  </si>
  <si>
    <t>2101101</t>
  </si>
  <si>
    <t xml:space="preserve">  行政单位医疗</t>
  </si>
  <si>
    <t>2101102</t>
  </si>
  <si>
    <t xml:space="preserve">  事业单位医疗</t>
  </si>
  <si>
    <t>21012</t>
  </si>
  <si>
    <t>财政对基本医疗保险基金的补助</t>
  </si>
  <si>
    <t>2101202</t>
  </si>
  <si>
    <t xml:space="preserve">  财政对城乡居民基本医疗保险基金的补助</t>
  </si>
  <si>
    <t>21013</t>
  </si>
  <si>
    <t>医疗救助</t>
  </si>
  <si>
    <t>2101301</t>
  </si>
  <si>
    <t xml:space="preserve">  城乡医疗救助</t>
  </si>
  <si>
    <t>2101302</t>
  </si>
  <si>
    <t>疾病应急救助</t>
  </si>
  <si>
    <t>21014</t>
  </si>
  <si>
    <t>优抚对象医疗</t>
  </si>
  <si>
    <t>2101401</t>
  </si>
  <si>
    <t xml:space="preserve">  优抚对象医疗补助</t>
  </si>
  <si>
    <t>2101499</t>
  </si>
  <si>
    <t xml:space="preserve">  其他优抚对象医疗支出</t>
  </si>
  <si>
    <t>21015</t>
  </si>
  <si>
    <t>医疗保障管理事务</t>
  </si>
  <si>
    <t>2101501</t>
  </si>
  <si>
    <t xml:space="preserve"> 行政运行</t>
  </si>
  <si>
    <t>2101504</t>
  </si>
  <si>
    <t xml:space="preserve"> 信息化建设</t>
  </si>
  <si>
    <t>21099</t>
  </si>
  <si>
    <t>其他卫生健康支出</t>
  </si>
  <si>
    <t>2109901</t>
  </si>
  <si>
    <t xml:space="preserve">  其他卫生健康支出</t>
  </si>
  <si>
    <t>211</t>
  </si>
  <si>
    <t>21101</t>
  </si>
  <si>
    <t>环境保护管理事务</t>
  </si>
  <si>
    <t>2110101</t>
  </si>
  <si>
    <t>21102</t>
  </si>
  <si>
    <t>环境监测与监察</t>
  </si>
  <si>
    <t>2110299</t>
  </si>
  <si>
    <t xml:space="preserve">  其他环境监测与监察支出</t>
  </si>
  <si>
    <t>21103</t>
  </si>
  <si>
    <t>污染防治</t>
  </si>
  <si>
    <t>2110301</t>
  </si>
  <si>
    <t xml:space="preserve">  大气</t>
  </si>
  <si>
    <t>2110302</t>
  </si>
  <si>
    <t xml:space="preserve">  水体</t>
  </si>
  <si>
    <t>2110304</t>
  </si>
  <si>
    <t xml:space="preserve">  固体废弃物与化学品</t>
  </si>
  <si>
    <t>21104</t>
  </si>
  <si>
    <t>自然生态保护</t>
  </si>
  <si>
    <t>2110404</t>
  </si>
  <si>
    <t xml:space="preserve">  生物及物种资源保护</t>
  </si>
  <si>
    <t>21105</t>
  </si>
  <si>
    <t>天然林保护</t>
  </si>
  <si>
    <t>2110507</t>
  </si>
  <si>
    <t xml:space="preserve">  停伐补助</t>
  </si>
  <si>
    <t>21106</t>
  </si>
  <si>
    <t>退耕还林</t>
  </si>
  <si>
    <t>2110602</t>
  </si>
  <si>
    <t xml:space="preserve">  退耕现金</t>
  </si>
  <si>
    <t>21110</t>
  </si>
  <si>
    <t>能源节约利用</t>
  </si>
  <si>
    <t>2111001</t>
  </si>
  <si>
    <t xml:space="preserve">  能源节约利用</t>
  </si>
  <si>
    <t>21111</t>
  </si>
  <si>
    <t>减排专项</t>
  </si>
  <si>
    <t>2111103</t>
  </si>
  <si>
    <t xml:space="preserve">  节能减排专项资金</t>
  </si>
  <si>
    <t>21199</t>
  </si>
  <si>
    <t>其他节能环保支出</t>
  </si>
  <si>
    <t>2119901</t>
  </si>
  <si>
    <t xml:space="preserve">  林业草原保护恢复资金</t>
  </si>
  <si>
    <t>212</t>
  </si>
  <si>
    <t>21201</t>
  </si>
  <si>
    <t>城乡社区管理事务</t>
  </si>
  <si>
    <t>2120101</t>
  </si>
  <si>
    <t>2120104</t>
  </si>
  <si>
    <t xml:space="preserve">  城管执法</t>
  </si>
  <si>
    <t>2120199</t>
  </si>
  <si>
    <t xml:space="preserve">  其他城乡社区管理事务支出</t>
  </si>
  <si>
    <t>21203</t>
  </si>
  <si>
    <t>城乡社区公共设施</t>
  </si>
  <si>
    <t>2120399</t>
  </si>
  <si>
    <t xml:space="preserve">  其他城乡社区公共设施支出</t>
  </si>
  <si>
    <t>21205</t>
  </si>
  <si>
    <t>城乡社区环境卫生</t>
  </si>
  <si>
    <t>2120501</t>
  </si>
  <si>
    <t xml:space="preserve">  城乡社区环境卫生</t>
  </si>
  <si>
    <t>213</t>
  </si>
  <si>
    <t>21301</t>
  </si>
  <si>
    <t>农业</t>
  </si>
  <si>
    <t>2130101</t>
  </si>
  <si>
    <t>2130104</t>
  </si>
  <si>
    <t>2130108</t>
  </si>
  <si>
    <t xml:space="preserve">  病虫害控制</t>
  </si>
  <si>
    <t>2130109</t>
  </si>
  <si>
    <t xml:space="preserve">  农产品质量安全</t>
  </si>
  <si>
    <t>2130110</t>
  </si>
  <si>
    <t xml:space="preserve">  执法监管</t>
  </si>
  <si>
    <t>2130111</t>
  </si>
  <si>
    <t xml:space="preserve">  统计监测与信息服务</t>
  </si>
  <si>
    <t>2130112</t>
  </si>
  <si>
    <t xml:space="preserve">  农业行业业务管理</t>
  </si>
  <si>
    <t>2130122</t>
  </si>
  <si>
    <t xml:space="preserve">  农业生产支持补贴</t>
  </si>
  <si>
    <t>2130125</t>
  </si>
  <si>
    <t xml:space="preserve">  农产品加工与促销</t>
  </si>
  <si>
    <t>2130126</t>
  </si>
  <si>
    <t xml:space="preserve">  农村公益事业</t>
  </si>
  <si>
    <t>2130135</t>
  </si>
  <si>
    <t xml:space="preserve">  农业资源保护修复与利用</t>
  </si>
  <si>
    <t>2130152</t>
  </si>
  <si>
    <t xml:space="preserve">  对高校毕业生到基层任职补助</t>
  </si>
  <si>
    <t>2130153</t>
  </si>
  <si>
    <t xml:space="preserve">  农田建设</t>
  </si>
  <si>
    <t>2130199</t>
  </si>
  <si>
    <t xml:space="preserve">  其他农业支出</t>
  </si>
  <si>
    <t>21302</t>
  </si>
  <si>
    <t>林业</t>
  </si>
  <si>
    <t>2130201</t>
  </si>
  <si>
    <t>2130205</t>
  </si>
  <si>
    <t xml:space="preserve">  森林培育</t>
  </si>
  <si>
    <t>2130206</t>
  </si>
  <si>
    <t xml:space="preserve">  技术推广与转化</t>
  </si>
  <si>
    <t>2130209</t>
  </si>
  <si>
    <t xml:space="preserve">  森林生态效益补偿</t>
  </si>
  <si>
    <t>2130211</t>
  </si>
  <si>
    <t xml:space="preserve">  动植物保护</t>
  </si>
  <si>
    <t>2130213</t>
  </si>
  <si>
    <t xml:space="preserve">  执法与监督</t>
  </si>
  <si>
    <t>2130234</t>
  </si>
  <si>
    <t xml:space="preserve">  防灾减灾</t>
  </si>
  <si>
    <t>2130299</t>
  </si>
  <si>
    <t xml:space="preserve">  其他林业和草原支出</t>
  </si>
  <si>
    <t>21303</t>
  </si>
  <si>
    <t>水利</t>
  </si>
  <si>
    <t>2130301</t>
  </si>
  <si>
    <t>2130305</t>
  </si>
  <si>
    <t xml:space="preserve">  水利工程建设</t>
  </si>
  <si>
    <t>2130314</t>
  </si>
  <si>
    <t xml:space="preserve">  防汛</t>
  </si>
  <si>
    <t>2130315</t>
  </si>
  <si>
    <t xml:space="preserve">  抗旱</t>
  </si>
  <si>
    <t>2130321</t>
  </si>
  <si>
    <t>大中型水库移民后期扶持专项支出</t>
  </si>
  <si>
    <t>2130399</t>
  </si>
  <si>
    <t>其他水利支出</t>
  </si>
  <si>
    <t>21305</t>
  </si>
  <si>
    <t>扶贫</t>
  </si>
  <si>
    <t>2130501</t>
  </si>
  <si>
    <t>2130599</t>
  </si>
  <si>
    <t xml:space="preserve">  其他扶贫支出</t>
  </si>
  <si>
    <t>21307</t>
  </si>
  <si>
    <t>农村综合改革</t>
  </si>
  <si>
    <t>2130701</t>
  </si>
  <si>
    <t xml:space="preserve">  对村级一事一议的补助</t>
  </si>
  <si>
    <t>2130705</t>
  </si>
  <si>
    <t xml:space="preserve">  对村民委员会和村党支部的补助</t>
  </si>
  <si>
    <t>2130799</t>
  </si>
  <si>
    <t xml:space="preserve">  其他农村改革支出</t>
  </si>
  <si>
    <t>21308</t>
  </si>
  <si>
    <t>普惠金融发展支出</t>
  </si>
  <si>
    <t>2130803</t>
  </si>
  <si>
    <t xml:space="preserve">  农业保险保费补贴</t>
  </si>
  <si>
    <t>2130804</t>
  </si>
  <si>
    <t xml:space="preserve">  创业担保贷款贴息</t>
  </si>
  <si>
    <t>214</t>
  </si>
  <si>
    <t>21401</t>
  </si>
  <si>
    <t>公路水路运输</t>
  </si>
  <si>
    <t>2140101</t>
  </si>
  <si>
    <t>2140104</t>
  </si>
  <si>
    <t xml:space="preserve">  公路建设</t>
  </si>
  <si>
    <t>2140106</t>
  </si>
  <si>
    <t xml:space="preserve">  公路养护</t>
  </si>
  <si>
    <t>21406</t>
  </si>
  <si>
    <t>车辆购置税支出</t>
  </si>
  <si>
    <t>2140601</t>
  </si>
  <si>
    <t xml:space="preserve">  车购税用于公路等基础设施支出</t>
  </si>
  <si>
    <t>216</t>
  </si>
  <si>
    <t>十四、商业服务业等支出</t>
  </si>
  <si>
    <t>21602</t>
  </si>
  <si>
    <t>商业流通事务</t>
  </si>
  <si>
    <t>2160201</t>
  </si>
  <si>
    <t>2160299</t>
  </si>
  <si>
    <t xml:space="preserve">  其他商业流通事务支出</t>
  </si>
  <si>
    <t>217</t>
  </si>
  <si>
    <t>十五、金融支出</t>
  </si>
  <si>
    <t>21799</t>
  </si>
  <si>
    <t>其他金融支出</t>
  </si>
  <si>
    <t>2179901</t>
  </si>
  <si>
    <t xml:space="preserve">  其他金融支出</t>
  </si>
  <si>
    <t>219</t>
  </si>
  <si>
    <t>十六、援助其他地区支出</t>
  </si>
  <si>
    <t>21999</t>
  </si>
  <si>
    <t>其他支出</t>
  </si>
  <si>
    <t>220</t>
  </si>
  <si>
    <t>十七、自然资源海洋气象等支出</t>
  </si>
  <si>
    <t>22001</t>
  </si>
  <si>
    <t>自然资源事务</t>
  </si>
  <si>
    <t>2200101</t>
  </si>
  <si>
    <t>2200106</t>
  </si>
  <si>
    <t xml:space="preserve">  自然资源利用与保护</t>
  </si>
  <si>
    <t>2200109</t>
  </si>
  <si>
    <t xml:space="preserve">  自然资源调查与确权登记</t>
  </si>
  <si>
    <t>2200112</t>
  </si>
  <si>
    <t xml:space="preserve">  土地资源储备支出</t>
  </si>
  <si>
    <t>2200129</t>
  </si>
  <si>
    <t xml:space="preserve">  基础测绘与地理信息监管</t>
  </si>
  <si>
    <t>22005</t>
  </si>
  <si>
    <t>气象事务</t>
  </si>
  <si>
    <t>2200501</t>
  </si>
  <si>
    <t>2200509</t>
  </si>
  <si>
    <t xml:space="preserve">  气象服务</t>
  </si>
  <si>
    <t>221</t>
  </si>
  <si>
    <t>十八、住房保障支出</t>
  </si>
  <si>
    <t>22101</t>
  </si>
  <si>
    <t>保障性安居工程支出</t>
  </si>
  <si>
    <t>2210105</t>
  </si>
  <si>
    <t xml:space="preserve">  农村危房改造</t>
  </si>
  <si>
    <t>2210108</t>
  </si>
  <si>
    <t xml:space="preserve">  老旧小区改造</t>
  </si>
  <si>
    <t>22102</t>
  </si>
  <si>
    <t>住房改革支出</t>
  </si>
  <si>
    <t>2210201</t>
  </si>
  <si>
    <t xml:space="preserve">   住房公积金</t>
  </si>
  <si>
    <t>222</t>
  </si>
  <si>
    <t>十九、粮油物资储备支出</t>
  </si>
  <si>
    <t>22201</t>
  </si>
  <si>
    <t>粮油事务</t>
  </si>
  <si>
    <t>2220101</t>
  </si>
  <si>
    <t>22204</t>
  </si>
  <si>
    <t>粮油储备</t>
  </si>
  <si>
    <t>2220499</t>
  </si>
  <si>
    <t xml:space="preserve">  其他粮油储备支出</t>
  </si>
  <si>
    <t>22205</t>
  </si>
  <si>
    <t>重要商品储备</t>
  </si>
  <si>
    <t>2220509</t>
  </si>
  <si>
    <t xml:space="preserve">  食盐储备</t>
  </si>
  <si>
    <t>224</t>
  </si>
  <si>
    <t>二十、灾害防治及应急管理支出</t>
  </si>
  <si>
    <t>22401</t>
  </si>
  <si>
    <t>应急管理事务</t>
  </si>
  <si>
    <t>2240101</t>
  </si>
  <si>
    <t>2240106</t>
  </si>
  <si>
    <t xml:space="preserve">  安全监管</t>
  </si>
  <si>
    <t>2240107</t>
  </si>
  <si>
    <t xml:space="preserve">  安全生产基础</t>
  </si>
  <si>
    <t>2240108</t>
  </si>
  <si>
    <t xml:space="preserve">  应急救援</t>
  </si>
  <si>
    <t>2240109</t>
  </si>
  <si>
    <t xml:space="preserve">  应急管理</t>
  </si>
  <si>
    <t>2240199</t>
  </si>
  <si>
    <t xml:space="preserve">  其他应急管理支出</t>
  </si>
  <si>
    <t>22402</t>
  </si>
  <si>
    <t>消防事务</t>
  </si>
  <si>
    <t>2240201</t>
  </si>
  <si>
    <t>22404</t>
  </si>
  <si>
    <t>煤矿安全</t>
  </si>
  <si>
    <t>2240404</t>
  </si>
  <si>
    <t xml:space="preserve"> 煤矿安全监察事务</t>
  </si>
  <si>
    <t>22405</t>
  </si>
  <si>
    <t>地震事务</t>
  </si>
  <si>
    <t>2240504</t>
  </si>
  <si>
    <t xml:space="preserve"> 地震监测</t>
  </si>
  <si>
    <t>22407</t>
  </si>
  <si>
    <t>自然灾害救灾及恢复重建支出</t>
  </si>
  <si>
    <t>2240702</t>
  </si>
  <si>
    <t xml:space="preserve"> 地方自然灾害生活补助</t>
  </si>
  <si>
    <t>2240799</t>
  </si>
  <si>
    <t xml:space="preserve"> 其他自然灾害生活救助支出</t>
  </si>
  <si>
    <t>227</t>
  </si>
  <si>
    <t>二十一、预备费</t>
  </si>
  <si>
    <t>229</t>
  </si>
  <si>
    <t>二十二、其他支出</t>
  </si>
  <si>
    <t>22902</t>
  </si>
  <si>
    <t>年初预留</t>
  </si>
  <si>
    <t>231</t>
  </si>
  <si>
    <t>二十三、债务还本支出</t>
  </si>
  <si>
    <t>23103</t>
  </si>
  <si>
    <t>地方政府一般债务还本支出</t>
  </si>
  <si>
    <t>2310301</t>
  </si>
  <si>
    <t xml:space="preserve">  地方政府一般债券还本支出</t>
  </si>
  <si>
    <t>2310303</t>
  </si>
  <si>
    <t xml:space="preserve">  地方政府向国际组织借款还本支出</t>
  </si>
  <si>
    <t>2310399</t>
  </si>
  <si>
    <t xml:space="preserve">  地方政府其他一般债务还本支出</t>
  </si>
  <si>
    <t>232</t>
  </si>
  <si>
    <t>二十四、债务付息支出</t>
  </si>
  <si>
    <t>23203</t>
  </si>
  <si>
    <t>地方政府一般债务付息支出</t>
  </si>
  <si>
    <t xml:space="preserve">  地方政府一般债券付息支出</t>
  </si>
  <si>
    <t>二十五、债务发行费用支出</t>
  </si>
  <si>
    <t>地方政府一般债务发行费用支出</t>
  </si>
  <si>
    <t>一般公共预算基本支出政府经济分类</t>
  </si>
  <si>
    <t>序号</t>
  </si>
  <si>
    <t>金额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</si>
  <si>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</si>
  <si>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</si>
  <si>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</si>
  <si>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</si>
  <si>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</si>
  <si>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</si>
  <si>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</si>
  <si>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</si>
  <si>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</si>
  <si>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</si>
  <si>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住房公积金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</si>
  <si>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</si>
  <si>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</si>
  <si>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</si>
  <si>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</si>
  <si>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</si>
  <si>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</si>
  <si>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</si>
  <si>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</si>
  <si>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</si>
  <si>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</si>
  <si>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</si>
  <si>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</si>
  <si>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因公出国（出境）费用</t>
  </si>
  <si>
    <r>
      <t>维修</t>
    </r>
    <r>
      <rPr>
        <sz val="12"/>
        <color indexed="8"/>
        <rFont val="仿宋_GB2312"/>
        <family val="3"/>
      </rPr>
      <t>(</t>
    </r>
    <r>
      <rPr>
        <sz val="12"/>
        <color indexed="8"/>
        <rFont val="仿宋_GB2312"/>
        <family val="3"/>
      </rPr>
      <t>护</t>
    </r>
    <r>
      <rPr>
        <sz val="12"/>
        <color indexed="8"/>
        <rFont val="仿宋_GB2312"/>
        <family val="3"/>
      </rPr>
      <t>)</t>
    </r>
    <r>
      <rPr>
        <sz val="12"/>
        <color indexed="8"/>
        <rFont val="仿宋_GB2312"/>
        <family val="3"/>
      </rPr>
      <t>费</t>
    </r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</si>
  <si>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</si>
  <si>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</si>
  <si>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</si>
  <si>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</si>
  <si>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</si>
  <si>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</si>
  <si>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</si>
  <si>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</si>
  <si>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</si>
  <si>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</si>
  <si>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</si>
  <si>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</si>
  <si>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</si>
  <si>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</si>
  <si>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</si>
  <si>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</si>
  <si>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</si>
  <si>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</si>
  <si>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退职（役）费</t>
  </si>
  <si>
    <t>抚恤金</t>
  </si>
  <si>
    <t>生活补助</t>
  </si>
  <si>
    <t>救济金</t>
  </si>
  <si>
    <t>医疗费补助</t>
  </si>
  <si>
    <t>助学金</t>
  </si>
  <si>
    <t>奖励金</t>
  </si>
  <si>
    <t>个人农业生产补贴</t>
  </si>
  <si>
    <t>其他对个人和家庭的补助</t>
  </si>
  <si>
    <t>税务利息及费用支出</t>
  </si>
  <si>
    <t>国内债务付息</t>
  </si>
  <si>
    <t>资本性支出（基本建设）</t>
  </si>
  <si>
    <t>房屋建筑物构建</t>
  </si>
  <si>
    <t>办公设备购置</t>
  </si>
  <si>
    <t>专用设备购置</t>
  </si>
  <si>
    <t>基础设施建设</t>
  </si>
  <si>
    <t>物资储备</t>
  </si>
  <si>
    <t>公务用车购置</t>
  </si>
  <si>
    <t>其他基本建设支出</t>
  </si>
  <si>
    <t>资本性支出</t>
  </si>
  <si>
    <t>大型修缮</t>
  </si>
  <si>
    <t>信息网络及软件购置更新</t>
  </si>
  <si>
    <t>其他资本性支出</t>
  </si>
  <si>
    <t>对企业补助</t>
  </si>
  <si>
    <t>费用补贴</t>
  </si>
  <si>
    <t>其他对企业补助</t>
  </si>
  <si>
    <t>对社会保障基金补助</t>
  </si>
  <si>
    <t>对社会保险基金补助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</si>
  <si>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1-5</t>
    </r>
  </si>
  <si>
    <t>一般公共预算税收返还、一般性和专项转移支付分地区
安排情况表</t>
  </si>
  <si>
    <t>地区名称</t>
  </si>
  <si>
    <r>
      <rPr>
        <b/>
        <sz val="11"/>
        <rFont val="方正书宋_GBK"/>
        <family val="0"/>
      </rPr>
      <t>税收返还</t>
    </r>
  </si>
  <si>
    <r>
      <rPr>
        <b/>
        <sz val="11"/>
        <rFont val="方正书宋_GBK"/>
        <family val="0"/>
      </rPr>
      <t>一般性转移支付</t>
    </r>
  </si>
  <si>
    <t>专项转移支付</t>
  </si>
  <si>
    <t>兴隆镇</t>
  </si>
  <si>
    <r>
      <rPr>
        <sz val="9"/>
        <rFont val="方正仿宋_GBK"/>
        <family val="0"/>
      </rPr>
      <t>一般公共服务支出类合计</t>
    </r>
  </si>
  <si>
    <t>平安堡</t>
  </si>
  <si>
    <t>北营房</t>
  </si>
  <si>
    <t>挂兰峪</t>
  </si>
  <si>
    <t>半壁山</t>
  </si>
  <si>
    <t>青松岭</t>
  </si>
  <si>
    <t>六道河</t>
  </si>
  <si>
    <t>雾灵山</t>
  </si>
  <si>
    <t>上石洞</t>
  </si>
  <si>
    <t>安子岭</t>
  </si>
  <si>
    <t>孤山子</t>
  </si>
  <si>
    <t>蓝旗营</t>
  </si>
  <si>
    <t>三道河</t>
  </si>
  <si>
    <t>蘑菇峪</t>
  </si>
  <si>
    <t>李家营</t>
  </si>
  <si>
    <t>大杖子</t>
  </si>
  <si>
    <t>陡子峪</t>
  </si>
  <si>
    <t>八卦岭</t>
  </si>
  <si>
    <t>南天门</t>
  </si>
  <si>
    <t>大水泉</t>
  </si>
  <si>
    <t>未分配数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</si>
  <si>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1-6</t>
    </r>
  </si>
  <si>
    <t>一般公共预算专项转移支付分项目安排情况表</t>
  </si>
  <si>
    <r>
      <rPr>
        <sz val="10.5"/>
        <rFont val="方正仿宋_GBK"/>
        <family val="0"/>
      </rPr>
      <t>单位：万元</t>
    </r>
  </si>
  <si>
    <t>项目名称</t>
  </si>
  <si>
    <t>预算数</t>
  </si>
  <si>
    <t>乡镇敬老院等社会事务专项转移支付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</si>
  <si>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1-7</t>
    </r>
  </si>
  <si>
    <t>政府性基金预算收入表</t>
  </si>
  <si>
    <r>
      <rPr>
        <sz val="11"/>
        <rFont val="方正仿宋_GBK"/>
        <family val="0"/>
      </rPr>
      <t>单位：万元</t>
    </r>
  </si>
  <si>
    <t>上年结转收入</t>
  </si>
  <si>
    <t>国有土地收益基金收入</t>
  </si>
  <si>
    <t>国有土地使用权出让收入</t>
  </si>
  <si>
    <t>彩票公益金收入</t>
  </si>
  <si>
    <t>城市基础设施配套费收入</t>
  </si>
  <si>
    <t>污水处理费收入</t>
  </si>
  <si>
    <t xml:space="preserve"> 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</si>
  <si>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1-8</t>
    </r>
  </si>
  <si>
    <t>政府性基金预算支出表</t>
  </si>
  <si>
    <t>编码</t>
  </si>
  <si>
    <t>支出科目</t>
  </si>
  <si>
    <r>
      <t xml:space="preserve">  </t>
    </r>
    <r>
      <rPr>
        <sz val="11"/>
        <rFont val="方正仿宋_GBK"/>
        <family val="0"/>
      </rPr>
      <t>其他人大事务支出项合计</t>
    </r>
  </si>
  <si>
    <t>2020年
预算</t>
  </si>
  <si>
    <t>政府性基金支出合计</t>
  </si>
  <si>
    <t>国有土地使用权出让收入安排的支出</t>
  </si>
  <si>
    <t>征地和拆迁补偿支出</t>
  </si>
  <si>
    <t>城市建设支出</t>
  </si>
  <si>
    <t>其他国有土地使用权出让收入安排的支出</t>
  </si>
  <si>
    <t>国有土地收益基金安排的支出</t>
  </si>
  <si>
    <t>其他国有土地收益基金支出（征地补偿）</t>
  </si>
  <si>
    <t>城市基础设施配套费安排的支出</t>
  </si>
  <si>
    <t>城市公共设施</t>
  </si>
  <si>
    <t>污水处理费安排的支出</t>
  </si>
  <si>
    <t>其他污水处理费安排的支出</t>
  </si>
  <si>
    <t>彩票公益金安排的支出</t>
  </si>
  <si>
    <t>用于社会福利的彩票公益金支出</t>
  </si>
  <si>
    <t>用于体育事业的彩票公益金支出</t>
  </si>
  <si>
    <t>调出资金</t>
  </si>
  <si>
    <t>政府性基金预算调出资金</t>
  </si>
  <si>
    <t>地方政府专项债务付息支出</t>
  </si>
  <si>
    <t>国有土地使用权出让金债务付息支出</t>
  </si>
  <si>
    <t>地方政府专项债务发行费用支出</t>
  </si>
  <si>
    <t>国有土地使用权出让金债务发行费用支出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</si>
  <si>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1-9</t>
    </r>
  </si>
  <si>
    <t>政府性基金预算本级支出表</t>
  </si>
  <si>
    <t>科目（单位）名称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</si>
  <si>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1-10</t>
    </r>
  </si>
  <si>
    <t>政府性基金预算专项转移支付分地区安排情况表</t>
  </si>
  <si>
    <r>
      <rPr>
        <b/>
        <sz val="9"/>
        <rFont val="方正书宋_GBK"/>
        <family val="0"/>
      </rPr>
      <t>科目编码</t>
    </r>
  </si>
  <si>
    <r>
      <rPr>
        <b/>
        <sz val="9"/>
        <rFont val="方正书宋_GBK"/>
        <family val="0"/>
      </rPr>
      <t>科目（单位）名称</t>
    </r>
  </si>
  <si>
    <r>
      <rPr>
        <b/>
        <sz val="9"/>
        <rFont val="方正书宋_GBK"/>
        <family val="0"/>
      </rPr>
      <t>合计</t>
    </r>
  </si>
  <si>
    <t>0</t>
  </si>
  <si>
    <r>
      <rPr>
        <sz val="9"/>
        <rFont val="宋体"/>
        <family val="0"/>
      </rPr>
      <t>债务付息支出类合计</t>
    </r>
  </si>
  <si>
    <r>
      <t xml:space="preserve"> </t>
    </r>
    <r>
      <rPr>
        <sz val="9"/>
        <rFont val="宋体"/>
        <family val="0"/>
      </rPr>
      <t>地方政府一般债务付息支出款合计</t>
    </r>
  </si>
  <si>
    <t>2320301</t>
  </si>
  <si>
    <r>
      <t xml:space="preserve">  </t>
    </r>
    <r>
      <rPr>
        <sz val="9"/>
        <rFont val="宋体"/>
        <family val="0"/>
      </rPr>
      <t>地方政府一般债券付息支出项合计</t>
    </r>
  </si>
  <si>
    <t>空表公开公示。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</si>
  <si>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1-11</t>
    </r>
  </si>
  <si>
    <t>政府性基金预算专项转移支付分项目安排情况表</t>
  </si>
  <si>
    <t>无</t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</si>
  <si>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</si>
  <si>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1-12</t>
    </r>
  </si>
  <si>
    <t>国有资本经营预算收入表</t>
  </si>
  <si>
    <t>项目</t>
  </si>
  <si>
    <t>一、利润收入</t>
  </si>
  <si>
    <t>二、股利、股息收入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</si>
  <si>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1-13</t>
    </r>
  </si>
  <si>
    <t>国有资本经营预算支出表</t>
  </si>
  <si>
    <r>
      <rPr>
        <b/>
        <sz val="11"/>
        <rFont val="方正书宋_GBK"/>
        <family val="0"/>
      </rPr>
      <t>预算数</t>
    </r>
  </si>
  <si>
    <r>
      <rPr>
        <sz val="11"/>
        <rFont val="方正书宋_GBK"/>
        <family val="0"/>
      </rPr>
      <t>科目编码</t>
    </r>
  </si>
  <si>
    <r>
      <rPr>
        <sz val="11"/>
        <rFont val="方正书宋_GBK"/>
        <family val="0"/>
      </rPr>
      <t>科目（单位）名称</t>
    </r>
  </si>
  <si>
    <r>
      <rPr>
        <sz val="11"/>
        <rFont val="方正书宋_GBK"/>
        <family val="0"/>
      </rPr>
      <t>合计</t>
    </r>
  </si>
  <si>
    <t>一、本级支出</t>
  </si>
  <si>
    <r>
      <rPr>
        <sz val="11"/>
        <rFont val="方正仿宋_GBK"/>
        <family val="0"/>
      </rPr>
      <t>一般公共服务支出类合计</t>
    </r>
  </si>
  <si>
    <t>二、对下转移支付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</si>
  <si>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1-14</t>
    </r>
  </si>
  <si>
    <t>国有资本经营预算本级支出表</t>
  </si>
  <si>
    <r>
      <rPr>
        <b/>
        <sz val="11"/>
        <rFont val="方正书宋_GBK"/>
        <family val="0"/>
      </rPr>
      <t>科目编码</t>
    </r>
  </si>
  <si>
    <r>
      <rPr>
        <b/>
        <sz val="11"/>
        <rFont val="方正书宋_GBK"/>
        <family val="0"/>
      </rPr>
      <t>科目名称</t>
    </r>
  </si>
  <si>
    <r>
      <rPr>
        <sz val="9"/>
        <rFont val="方正书宋_GBK"/>
        <family val="0"/>
      </rPr>
      <t>科目编码</t>
    </r>
  </si>
  <si>
    <r>
      <rPr>
        <sz val="9"/>
        <rFont val="方正书宋_GBK"/>
        <family val="0"/>
      </rPr>
      <t>科目（单位）名称</t>
    </r>
  </si>
  <si>
    <r>
      <rPr>
        <sz val="9"/>
        <rFont val="方正书宋_GBK"/>
        <family val="0"/>
      </rPr>
      <t>合计</t>
    </r>
  </si>
  <si>
    <t>223</t>
  </si>
  <si>
    <r>
      <rPr>
        <b/>
        <sz val="11"/>
        <rFont val="方正仿宋_GBK"/>
        <family val="0"/>
      </rPr>
      <t>国有资本经营预算支出</t>
    </r>
  </si>
  <si>
    <t>22301</t>
  </si>
  <si>
    <t>解决历史遗留问题及改革成本支出</t>
  </si>
  <si>
    <r>
      <t xml:space="preserve"> </t>
    </r>
    <r>
      <rPr>
        <sz val="9"/>
        <rFont val="方正仿宋_GBK"/>
        <family val="0"/>
      </rPr>
      <t>人大事务款合计</t>
    </r>
  </si>
  <si>
    <t>2230101</t>
  </si>
  <si>
    <r>
      <rPr>
        <sz val="11"/>
        <rFont val="方正仿宋_GBK"/>
        <family val="0"/>
      </rPr>
      <t>厂办大集体改革支出</t>
    </r>
  </si>
  <si>
    <r>
      <t xml:space="preserve">  </t>
    </r>
    <r>
      <rPr>
        <sz val="9"/>
        <rFont val="方正仿宋_GBK"/>
        <family val="0"/>
      </rPr>
      <t>行政运行项合计</t>
    </r>
  </si>
  <si>
    <t>22302</t>
  </si>
  <si>
    <r>
      <rPr>
        <b/>
        <sz val="11"/>
        <rFont val="方正仿宋_GBK"/>
        <family val="0"/>
      </rPr>
      <t>国有企业资本金注入</t>
    </r>
  </si>
  <si>
    <t>2230201</t>
  </si>
  <si>
    <r>
      <rPr>
        <sz val="11"/>
        <rFont val="方正仿宋_GBK"/>
        <family val="0"/>
      </rPr>
      <t>国有经济结构调整支出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</si>
  <si>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1-15</t>
    </r>
  </si>
  <si>
    <t>国有资本经营预算专项转移支付分地区安排情况表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</si>
  <si>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1-16</t>
    </r>
  </si>
  <si>
    <t>国有资本经营预算专项转移支付分项目安排情况表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</si>
  <si>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1-17</t>
    </r>
  </si>
  <si>
    <t>社会保险基金预算收入表</t>
  </si>
  <si>
    <r>
      <rPr>
        <b/>
        <sz val="11"/>
        <rFont val="方正仿宋_GBK"/>
        <family val="0"/>
      </rPr>
      <t>社保保险基金收入</t>
    </r>
  </si>
  <si>
    <r>
      <t xml:space="preserve"> </t>
    </r>
    <r>
      <rPr>
        <b/>
        <sz val="11"/>
        <rFont val="方正仿宋_GBK"/>
        <family val="0"/>
      </rPr>
      <t>基本养老保险基金收入</t>
    </r>
  </si>
  <si>
    <r>
      <rPr>
        <sz val="11"/>
        <rFont val="方正仿宋_GBK"/>
        <family val="0"/>
      </rPr>
      <t>基本养老保险费收入</t>
    </r>
  </si>
  <si>
    <t>基本养老保险基金财政补贴收入</t>
  </si>
  <si>
    <t>其他基本养老保险基金收入</t>
  </si>
  <si>
    <t>10203</t>
  </si>
  <si>
    <t>基本医疗保险基金收入</t>
  </si>
  <si>
    <t>基本医疗保险费收入</t>
  </si>
  <si>
    <t>其他基本医疗保险基金收入</t>
  </si>
  <si>
    <t>10205</t>
  </si>
  <si>
    <t>生育保险基金收入</t>
  </si>
  <si>
    <t>生育保险费收入</t>
  </si>
  <si>
    <t>其他生育保险基金收入</t>
  </si>
  <si>
    <t>10210</t>
  </si>
  <si>
    <t>城乡居民基本养老保险基金收入</t>
  </si>
  <si>
    <t>11421</t>
  </si>
  <si>
    <t>10212</t>
  </si>
  <si>
    <t>城乡居民基本医疗保险基金收入</t>
  </si>
  <si>
    <t>23509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</si>
  <si>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1-18</t>
    </r>
  </si>
  <si>
    <t>社会保险基金预算支出表</t>
  </si>
  <si>
    <t>社会保险基金支出</t>
  </si>
  <si>
    <t>基本养老保险基金支出</t>
  </si>
  <si>
    <r>
      <t xml:space="preserve"> </t>
    </r>
    <r>
      <rPr>
        <sz val="11"/>
        <rFont val="方正仿宋_GBK"/>
        <family val="0"/>
      </rPr>
      <t>人大事务款合计</t>
    </r>
  </si>
  <si>
    <t>基本养老金</t>
  </si>
  <si>
    <r>
      <t xml:space="preserve">  </t>
    </r>
    <r>
      <rPr>
        <sz val="11"/>
        <rFont val="方正仿宋_GBK"/>
        <family val="0"/>
      </rPr>
      <t>行政运行项合计</t>
    </r>
  </si>
  <si>
    <r>
      <t xml:space="preserve">      </t>
    </r>
    <r>
      <rPr>
        <sz val="11"/>
        <rFont val="宋体"/>
        <family val="0"/>
      </rPr>
      <t>丧葬抚恤补助</t>
    </r>
  </si>
  <si>
    <t>其他基本养老保险基金支出</t>
  </si>
  <si>
    <t>基本医疗保险基金支出</t>
  </si>
  <si>
    <t>基本医疗保险统筹基金</t>
  </si>
  <si>
    <t>医疗保险个人账户基金</t>
  </si>
  <si>
    <t>其他基本医疗保险基金支出</t>
  </si>
  <si>
    <t>生育保险基金支出</t>
  </si>
  <si>
    <t>生育保险金</t>
  </si>
  <si>
    <t>其他生育保险基金支出</t>
  </si>
  <si>
    <t>城乡居民基本养老保险基金支出</t>
  </si>
  <si>
    <t>20912</t>
  </si>
  <si>
    <t>城乡居民基本医疗保险基金支出</t>
  </si>
  <si>
    <r>
      <t>附表</t>
    </r>
    <r>
      <rPr>
        <sz val="11"/>
        <rFont val="Times New Roman"/>
        <family val="1"/>
      </rPr>
      <t>2-1</t>
    </r>
  </si>
  <si>
    <t>地方政府债务限额及余额决算情况表</t>
  </si>
  <si>
    <t>单位：亿元</t>
  </si>
  <si>
    <t>地区</t>
  </si>
  <si>
    <t>2019年债务限额</t>
  </si>
  <si>
    <t>2019年债务余额（决算数）</t>
  </si>
  <si>
    <t>一般债务</t>
  </si>
  <si>
    <t>专项债务</t>
  </si>
  <si>
    <t>公式</t>
  </si>
  <si>
    <t>A=B+C</t>
  </si>
  <si>
    <t>B</t>
  </si>
  <si>
    <t>C</t>
  </si>
  <si>
    <t>D=E+F</t>
  </si>
  <si>
    <t>E</t>
  </si>
  <si>
    <t>F</t>
  </si>
  <si>
    <t>兴隆县</t>
  </si>
  <si>
    <r>
      <t>附表</t>
    </r>
    <r>
      <rPr>
        <sz val="11"/>
        <rFont val="Times New Roman"/>
        <family val="1"/>
      </rPr>
      <t>2-2</t>
    </r>
  </si>
  <si>
    <t>政府一般债务限额及余额情况表</t>
  </si>
  <si>
    <t>执行数</t>
  </si>
  <si>
    <t>一、上两个年度末政府一般债务余额实际数</t>
  </si>
  <si>
    <t>二、上年度末政府一般债务余额限额</t>
  </si>
  <si>
    <t>三、因预算管理变化调整余额和限额</t>
  </si>
  <si>
    <t>四、调整后上年度末政府一般债务余额限额</t>
  </si>
  <si>
    <t>五、上年度政府一般债务发行额</t>
  </si>
  <si>
    <t>中央转贷地方的国际金融组织和外国政府贷款</t>
  </si>
  <si>
    <t>政府一般债券发行额</t>
  </si>
  <si>
    <t>六、上年度政府一般债务还本额</t>
  </si>
  <si>
    <t>七、上年度末政府一般债务余额预算执行数</t>
  </si>
  <si>
    <t>八、本年度政府一般债务余额新增限额</t>
  </si>
  <si>
    <t>九、本年度末政府一般债务余额限额</t>
  </si>
  <si>
    <t>附表2-3</t>
  </si>
  <si>
    <t>政府专项债务限额及余额情况表</t>
  </si>
  <si>
    <t>一、上两个年度末政府专项债务余额实际数</t>
  </si>
  <si>
    <t>二、上年度末政府专项债务余额限额</t>
  </si>
  <si>
    <t>四、调整后上年度末政府专项债务余额限额</t>
  </si>
  <si>
    <t>五、上年度政府专项债务发行额</t>
  </si>
  <si>
    <t>政府专项债券发行额</t>
  </si>
  <si>
    <t>六、上年度政府专项债务还本额</t>
  </si>
  <si>
    <t>七、上年度末政府专项债务余额预算执行数</t>
  </si>
  <si>
    <t>八、本年度政府专项债务余额新增限额</t>
  </si>
  <si>
    <t>九、本年度末政府专项债务余额限额</t>
  </si>
  <si>
    <t>地方政府债务发行及还本付息情况表</t>
  </si>
  <si>
    <t>本地区</t>
  </si>
  <si>
    <t>本级</t>
  </si>
  <si>
    <t>一、2018年末地方政府债务余额</t>
  </si>
  <si>
    <t xml:space="preserve">  其中：一般债务</t>
  </si>
  <si>
    <t xml:space="preserve">     专项债务</t>
  </si>
  <si>
    <t>二、2018年地方政府债务限额</t>
  </si>
  <si>
    <t>三、2019年地方政府债务发行决算数</t>
  </si>
  <si>
    <t xml:space="preserve">     新增一般债券发行额</t>
  </si>
  <si>
    <t xml:space="preserve">     再融资一般债券发行额</t>
  </si>
  <si>
    <t xml:space="preserve">     新增专项债券发行额</t>
  </si>
  <si>
    <t xml:space="preserve">     再融资专项债券发行额</t>
  </si>
  <si>
    <t xml:space="preserve">     置换一般债券发行额</t>
  </si>
  <si>
    <t xml:space="preserve">     置换专项债券发行额</t>
  </si>
  <si>
    <t xml:space="preserve">     国际金融组织和外国政府贷款</t>
  </si>
  <si>
    <t>四、2019年地方政府债务还本决算数</t>
  </si>
  <si>
    <t xml:space="preserve">     一般债务</t>
  </si>
  <si>
    <t>五、2019年地方政府债务付息决算数</t>
  </si>
  <si>
    <t>六、2019年末地方政府债务余额决算数</t>
  </si>
  <si>
    <t>七、2019年地方政府债务限额</t>
  </si>
  <si>
    <t>附表2-4</t>
  </si>
  <si>
    <t>地方政府债务限额提前下达情况表</t>
  </si>
  <si>
    <t>下级</t>
  </si>
  <si>
    <t>一、2019年地方政府债务限额</t>
  </si>
  <si>
    <t>其中：一般债务限额</t>
  </si>
  <si>
    <t>16.85</t>
  </si>
  <si>
    <t xml:space="preserve">      专项债务限额</t>
  </si>
  <si>
    <t>18.15</t>
  </si>
  <si>
    <t>二、提前下达的2020年地方政府债务新增限额</t>
  </si>
  <si>
    <t>附表2-5</t>
  </si>
  <si>
    <t>2020年使用新增地方政府债务资金安排表</t>
  </si>
  <si>
    <t>市县名称</t>
  </si>
  <si>
    <t>预算代码</t>
  </si>
  <si>
    <t>专项债券额度</t>
  </si>
  <si>
    <t>是否国家发改委项目</t>
  </si>
  <si>
    <t>新建北环路及地下管网工程项目</t>
  </si>
  <si>
    <t>县城中心地下停车场建设项目</t>
  </si>
  <si>
    <t>高铁连接线(兴湘路、拥军路、迎宾路)及地下管线工程</t>
  </si>
  <si>
    <t>兴隆县餐厨垃圾处理厂建设工程项目</t>
  </si>
  <si>
    <t>兴隆县医院至三义村新建综合管廊及
雨、污分管线项目</t>
  </si>
  <si>
    <t>兴隆县中医医院易址新建项目</t>
  </si>
  <si>
    <t>兴隆县医疗机构“新型冠状病毒”防控
能力提升项目</t>
  </si>
  <si>
    <t>兴隆县第六水源地及城区供水管网改扩建工程项目</t>
  </si>
  <si>
    <t>兴隆县第一供水厂工程项目</t>
  </si>
  <si>
    <t>兴隆县智慧水务工程</t>
  </si>
  <si>
    <t>半壁山污水处理厂项目</t>
  </si>
  <si>
    <t>2020年地方政府再融资债券分月发行安排表</t>
  </si>
  <si>
    <t>时间</t>
  </si>
  <si>
    <t>再融资计划发行融资规模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</si>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</sst>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_ "/>
    <numFmt numFmtId="179" formatCode="0_ "/>
    <numFmt numFmtId="180" formatCode="0_);[Red]\(0\)"/>
    <numFmt numFmtId="181" formatCode="0;_렀"/>
    <numFmt numFmtId="182" formatCode="0_ ;[Red]\-0\ "/>
  </numFmts>
  <fonts count="109">
    <font>
      <sz val="11"/>
      <color theme="1"/>
      <name val="Calibri"/>
      <family val="0"/>
    </font>
    <font>
      <sz val="11"/>
      <name val="宋体"/>
      <family val="0"/>
    </font>
    <font>
      <b/>
      <sz val="15"/>
      <name val="SimSun"/>
      <family val="0"/>
    </font>
    <font>
      <sz val="11"/>
      <color indexed="8"/>
      <name val="宋体"/>
      <family val="0"/>
    </font>
    <font>
      <sz val="11"/>
      <name val="黑体"/>
      <family val="3"/>
    </font>
    <font>
      <sz val="14"/>
      <name val="Times New Roman"/>
      <family val="1"/>
    </font>
    <font>
      <sz val="18"/>
      <name val="方正小标宋_GBK"/>
      <family val="4"/>
    </font>
    <font>
      <sz val="18"/>
      <name val="Times New Roman"/>
      <family val="1"/>
    </font>
    <font>
      <b/>
      <sz val="12"/>
      <name val="Times New Roman"/>
      <family val="1"/>
    </font>
    <font>
      <sz val="11"/>
      <name val="方正仿宋_GBK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1"/>
      <name val="方正书宋_GBK"/>
      <family val="0"/>
    </font>
    <font>
      <b/>
      <sz val="11"/>
      <color indexed="8"/>
      <name val="宋体"/>
      <family val="0"/>
    </font>
    <font>
      <sz val="11"/>
      <name val="SimSun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宋体"/>
      <family val="0"/>
    </font>
    <font>
      <b/>
      <sz val="11"/>
      <name val="方正仿宋_GBK"/>
      <family val="0"/>
    </font>
    <font>
      <sz val="12"/>
      <name val="Times New Roman"/>
      <family val="1"/>
    </font>
    <font>
      <sz val="12"/>
      <name val="仿宋"/>
      <family val="3"/>
    </font>
    <font>
      <sz val="10.5"/>
      <name val="Times New Roman"/>
      <family val="1"/>
    </font>
    <font>
      <b/>
      <sz val="9"/>
      <name val="Times New Roman"/>
      <family val="1"/>
    </font>
    <font>
      <sz val="11"/>
      <name val="方正书宋_GBK"/>
      <family val="0"/>
    </font>
    <font>
      <b/>
      <sz val="14"/>
      <color indexed="8"/>
      <name val="仿宋"/>
      <family val="3"/>
    </font>
    <font>
      <b/>
      <sz val="12"/>
      <color indexed="8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name val="仿宋_GB2312"/>
      <family val="3"/>
    </font>
    <font>
      <sz val="10.5"/>
      <color indexed="8"/>
      <name val="仿宋_GB2312"/>
      <family val="3"/>
    </font>
    <font>
      <sz val="10.5"/>
      <color indexed="8"/>
      <name val="宋体"/>
      <family val="0"/>
    </font>
    <font>
      <sz val="11"/>
      <color indexed="8"/>
      <name val="仿宋_GB2312"/>
      <family val="3"/>
    </font>
    <font>
      <b/>
      <sz val="22"/>
      <color indexed="8"/>
      <name val="宋体"/>
      <family val="0"/>
    </font>
    <font>
      <b/>
      <sz val="12"/>
      <name val="宋体"/>
      <family val="0"/>
    </font>
    <font>
      <sz val="2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sz val="18"/>
      <name val="黑体"/>
      <family val="3"/>
    </font>
    <font>
      <sz val="12"/>
      <color indexed="8"/>
      <name val="黑体"/>
      <family val="3"/>
    </font>
    <font>
      <b/>
      <sz val="12"/>
      <name val="仿宋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20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12"/>
      <name val="黑体"/>
      <family val="3"/>
    </font>
    <font>
      <sz val="12"/>
      <color indexed="8"/>
      <name val="仿宋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7"/>
      <name val="Small Fonts"/>
      <family val="2"/>
    </font>
    <font>
      <sz val="11"/>
      <color indexed="19"/>
      <name val="宋体"/>
      <family val="0"/>
    </font>
    <font>
      <sz val="10"/>
      <name val="MS Sans Serif"/>
      <family val="2"/>
    </font>
    <font>
      <sz val="11"/>
      <color indexed="20"/>
      <name val="宋体"/>
      <family val="0"/>
    </font>
    <font>
      <sz val="12"/>
      <name val="Courier"/>
      <family val="2"/>
    </font>
    <font>
      <sz val="10.5"/>
      <name val="方正仿宋_GBK"/>
      <family val="0"/>
    </font>
    <font>
      <b/>
      <sz val="9"/>
      <name val="方正书宋_GBK"/>
      <family val="0"/>
    </font>
    <font>
      <sz val="9"/>
      <name val="方正仿宋_GBK"/>
      <family val="0"/>
    </font>
    <font>
      <sz val="9"/>
      <name val="方正书宋_GBK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  <font>
      <b/>
      <sz val="14"/>
      <color theme="1"/>
      <name val="仿宋"/>
      <family val="3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sz val="12"/>
      <color rgb="FF000000"/>
      <name val="仿宋_GB2312"/>
      <family val="3"/>
    </font>
    <font>
      <b/>
      <sz val="12"/>
      <color rgb="FF000000"/>
      <name val="仿宋_GB2312"/>
      <family val="3"/>
    </font>
    <font>
      <sz val="10.5"/>
      <color theme="1"/>
      <name val="仿宋_GB2312"/>
      <family val="3"/>
    </font>
    <font>
      <sz val="10.5"/>
      <color theme="1"/>
      <name val="宋体"/>
      <family val="0"/>
    </font>
    <font>
      <sz val="12"/>
      <name val="Calibri"/>
      <family val="0"/>
    </font>
    <font>
      <sz val="11"/>
      <color theme="1"/>
      <name val="仿宋_GB2312"/>
      <family val="3"/>
    </font>
    <font>
      <b/>
      <sz val="22"/>
      <color theme="1"/>
      <name val="Calibri"/>
      <family val="0"/>
    </font>
    <font>
      <b/>
      <sz val="20"/>
      <name val="Cambria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53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medium"/>
    </border>
  </borders>
  <cellStyleXfs count="1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>
      <alignment/>
      <protection locked="0"/>
    </xf>
    <xf numFmtId="0" fontId="36" fillId="0" borderId="0">
      <alignment/>
      <protection locked="0"/>
    </xf>
    <xf numFmtId="0" fontId="50" fillId="2" borderId="0" applyNumberFormat="0" applyBorder="0" applyAlignment="0" applyProtection="0"/>
    <xf numFmtId="0" fontId="0" fillId="3" borderId="0" applyNumberFormat="0" applyBorder="0" applyAlignment="0" applyProtection="0"/>
    <xf numFmtId="0" fontId="75" fillId="4" borderId="1" applyNumberFormat="0" applyAlignment="0" applyProtection="0"/>
    <xf numFmtId="41" fontId="0" fillId="0" borderId="0" applyFont="0" applyFill="0" applyBorder="0" applyAlignment="0" applyProtection="0"/>
    <xf numFmtId="0" fontId="36" fillId="0" borderId="0">
      <alignment/>
      <protection locked="0"/>
    </xf>
    <xf numFmtId="0" fontId="0" fillId="5" borderId="0" applyNumberFormat="0" applyBorder="0" applyAlignment="0" applyProtection="0"/>
    <xf numFmtId="0" fontId="76" fillId="6" borderId="0" applyNumberFormat="0" applyBorder="0" applyAlignment="0" applyProtection="0"/>
    <xf numFmtId="43" fontId="0" fillId="0" borderId="0" applyFont="0" applyFill="0" applyBorder="0" applyAlignment="0" applyProtection="0"/>
    <xf numFmtId="0" fontId="77" fillId="7" borderId="0" applyNumberFormat="0" applyBorder="0" applyAlignment="0" applyProtection="0"/>
    <xf numFmtId="0" fontId="7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6" fillId="0" borderId="0">
      <alignment/>
      <protection locked="0"/>
    </xf>
    <xf numFmtId="0" fontId="77" fillId="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2" fillId="0" borderId="0">
      <alignment/>
      <protection/>
    </xf>
    <xf numFmtId="0" fontId="3" fillId="10" borderId="0" applyNumberFormat="0" applyBorder="0" applyAlignment="0" applyProtection="0"/>
    <xf numFmtId="0" fontId="82" fillId="0" borderId="0" applyNumberFormat="0" applyFill="0" applyBorder="0" applyAlignment="0" applyProtection="0"/>
    <xf numFmtId="0" fontId="50" fillId="11" borderId="0" applyNumberFormat="0" applyBorder="0" applyAlignment="0" applyProtection="0"/>
    <xf numFmtId="0" fontId="3" fillId="12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77" fillId="13" borderId="0" applyNumberFormat="0" applyBorder="0" applyAlignment="0" applyProtection="0"/>
    <xf numFmtId="0" fontId="80" fillId="0" borderId="5" applyNumberFormat="0" applyFill="0" applyAlignment="0" applyProtection="0"/>
    <xf numFmtId="0" fontId="77" fillId="14" borderId="0" applyNumberFormat="0" applyBorder="0" applyAlignment="0" applyProtection="0"/>
    <xf numFmtId="0" fontId="86" fillId="15" borderId="6" applyNumberFormat="0" applyAlignment="0" applyProtection="0"/>
    <xf numFmtId="0" fontId="3" fillId="16" borderId="0" applyNumberFormat="0" applyBorder="0" applyAlignment="0" applyProtection="0"/>
    <xf numFmtId="0" fontId="87" fillId="15" borderId="1" applyNumberFormat="0" applyAlignment="0" applyProtection="0"/>
    <xf numFmtId="0" fontId="88" fillId="17" borderId="7" applyNumberFormat="0" applyAlignment="0" applyProtection="0"/>
    <xf numFmtId="0" fontId="0" fillId="18" borderId="0" applyNumberFormat="0" applyBorder="0" applyAlignment="0" applyProtection="0"/>
    <xf numFmtId="0" fontId="77" fillId="19" borderId="0" applyNumberFormat="0" applyBorder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3" fillId="20" borderId="0" applyNumberFormat="0" applyBorder="0" applyAlignment="0" applyProtection="0"/>
    <xf numFmtId="0" fontId="91" fillId="21" borderId="0" applyNumberFormat="0" applyBorder="0" applyAlignment="0" applyProtection="0"/>
    <xf numFmtId="0" fontId="92" fillId="22" borderId="0" applyNumberFormat="0" applyBorder="0" applyAlignment="0" applyProtection="0"/>
    <xf numFmtId="0" fontId="50" fillId="23" borderId="0" applyNumberFormat="0" applyBorder="0" applyAlignment="0" applyProtection="0"/>
    <xf numFmtId="0" fontId="0" fillId="24" borderId="0" applyNumberFormat="0" applyBorder="0" applyAlignment="0" applyProtection="0"/>
    <xf numFmtId="0" fontId="7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6" fillId="0" borderId="0">
      <alignment/>
      <protection locked="0"/>
    </xf>
    <xf numFmtId="0" fontId="5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3" fillId="35" borderId="0" applyNumberFormat="0" applyBorder="0" applyAlignment="0" applyProtection="0"/>
    <xf numFmtId="0" fontId="77" fillId="36" borderId="0" applyNumberFormat="0" applyBorder="0" applyAlignment="0" applyProtection="0"/>
    <xf numFmtId="0" fontId="0" fillId="37" borderId="0" applyNumberFormat="0" applyBorder="0" applyAlignment="0" applyProtection="0"/>
    <xf numFmtId="0" fontId="3" fillId="38" borderId="0" applyNumberFormat="0" applyBorder="0" applyAlignment="0" applyProtection="0"/>
    <xf numFmtId="0" fontId="77" fillId="39" borderId="0" applyNumberFormat="0" applyBorder="0" applyAlignment="0" applyProtection="0"/>
    <xf numFmtId="0" fontId="77" fillId="40" borderId="0" applyNumberFormat="0" applyBorder="0" applyAlignment="0" applyProtection="0"/>
    <xf numFmtId="0" fontId="3" fillId="41" borderId="0" applyNumberFormat="0" applyBorder="0" applyAlignment="0" applyProtection="0"/>
    <xf numFmtId="0" fontId="0" fillId="42" borderId="0" applyNumberFormat="0" applyBorder="0" applyAlignment="0" applyProtection="0"/>
    <xf numFmtId="0" fontId="77" fillId="43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69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44" borderId="0" applyNumberFormat="0" applyBorder="0" applyAlignment="0" applyProtection="0"/>
    <xf numFmtId="0" fontId="50" fillId="45" borderId="0" applyNumberFormat="0" applyBorder="0" applyAlignment="0" applyProtection="0"/>
    <xf numFmtId="0" fontId="3" fillId="20" borderId="0" applyNumberFormat="0" applyBorder="0" applyAlignment="0" applyProtection="0"/>
    <xf numFmtId="0" fontId="3" fillId="2" borderId="0" applyNumberFormat="0" applyBorder="0" applyAlignment="0" applyProtection="0"/>
    <xf numFmtId="0" fontId="3" fillId="46" borderId="0" applyNumberFormat="0" applyBorder="0" applyAlignment="0" applyProtection="0"/>
    <xf numFmtId="0" fontId="50" fillId="10" borderId="0" applyNumberFormat="0" applyBorder="0" applyAlignment="0" applyProtection="0"/>
    <xf numFmtId="0" fontId="36" fillId="0" borderId="0">
      <alignment/>
      <protection locked="0"/>
    </xf>
    <xf numFmtId="0" fontId="50" fillId="47" borderId="0" applyNumberFormat="0" applyBorder="0" applyAlignment="0" applyProtection="0"/>
    <xf numFmtId="0" fontId="36" fillId="0" borderId="0">
      <alignment/>
      <protection locked="0"/>
    </xf>
    <xf numFmtId="0" fontId="50" fillId="23" borderId="0" applyNumberFormat="0" applyBorder="0" applyAlignment="0" applyProtection="0"/>
    <xf numFmtId="0" fontId="36" fillId="0" borderId="0">
      <alignment/>
      <protection locked="0"/>
    </xf>
    <xf numFmtId="0" fontId="50" fillId="48" borderId="0" applyNumberFormat="0" applyBorder="0" applyAlignment="0" applyProtection="0"/>
    <xf numFmtId="37" fontId="66" fillId="0" borderId="0">
      <alignment/>
      <protection/>
    </xf>
    <xf numFmtId="0" fontId="68" fillId="0" borderId="0">
      <alignment/>
      <protection/>
    </xf>
    <xf numFmtId="9" fontId="52" fillId="0" borderId="0" applyFont="0" applyFill="0" applyBorder="0" applyAlignment="0" applyProtection="0"/>
    <xf numFmtId="0" fontId="1" fillId="0" borderId="10">
      <alignment horizontal="distributed" vertical="center" wrapText="1"/>
      <protection/>
    </xf>
    <xf numFmtId="0" fontId="69" fillId="38" borderId="0" applyNumberFormat="0" applyBorder="0" applyAlignment="0" applyProtection="0"/>
    <xf numFmtId="0" fontId="36" fillId="0" borderId="0">
      <alignment/>
      <protection locked="0"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52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36" fillId="0" borderId="0">
      <alignment/>
      <protection locked="0"/>
    </xf>
    <xf numFmtId="0" fontId="36" fillId="0" borderId="0">
      <alignment/>
      <protection locked="0"/>
    </xf>
    <xf numFmtId="0" fontId="18" fillId="0" borderId="0">
      <alignment/>
      <protection/>
    </xf>
    <xf numFmtId="0" fontId="36" fillId="0" borderId="0">
      <alignment/>
      <protection locked="0"/>
    </xf>
    <xf numFmtId="0" fontId="18" fillId="0" borderId="0">
      <alignment vertical="center"/>
      <protection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42" fillId="0" borderId="0">
      <alignment/>
      <protection/>
    </xf>
    <xf numFmtId="0" fontId="18" fillId="0" borderId="0">
      <alignment/>
      <protection/>
    </xf>
    <xf numFmtId="0" fontId="36" fillId="0" borderId="0">
      <alignment/>
      <protection locked="0"/>
    </xf>
    <xf numFmtId="0" fontId="52" fillId="0" borderId="0">
      <alignment/>
      <protection/>
    </xf>
    <xf numFmtId="0" fontId="18" fillId="0" borderId="0">
      <alignment/>
      <protection/>
    </xf>
    <xf numFmtId="0" fontId="68" fillId="0" borderId="0">
      <alignment/>
      <protection/>
    </xf>
    <xf numFmtId="0" fontId="52" fillId="0" borderId="0" applyFont="0" applyFill="0" applyBorder="0" applyAlignment="0" applyProtection="0"/>
    <xf numFmtId="0" fontId="50" fillId="47" borderId="0" applyNumberFormat="0" applyBorder="0" applyAlignment="0" applyProtection="0"/>
    <xf numFmtId="4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" fontId="1" fillId="0" borderId="10">
      <alignment vertical="center"/>
      <protection locked="0"/>
    </xf>
    <xf numFmtId="0" fontId="70" fillId="0" borderId="0">
      <alignment/>
      <protection/>
    </xf>
    <xf numFmtId="176" fontId="1" fillId="0" borderId="10">
      <alignment vertical="center"/>
      <protection locked="0"/>
    </xf>
    <xf numFmtId="0" fontId="52" fillId="0" borderId="0">
      <alignment/>
      <protection/>
    </xf>
    <xf numFmtId="0" fontId="50" fillId="49" borderId="0" applyNumberFormat="0" applyBorder="0" applyAlignment="0" applyProtection="0"/>
    <xf numFmtId="0" fontId="50" fillId="50" borderId="0" applyNumberFormat="0" applyBorder="0" applyAlignment="0" applyProtection="0"/>
  </cellStyleXfs>
  <cellXfs count="340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vertical="center"/>
    </xf>
    <xf numFmtId="0" fontId="93" fillId="0" borderId="0" xfId="0" applyFont="1" applyFill="1" applyBorder="1" applyAlignment="1">
      <alignment horizontal="right" vertical="center"/>
    </xf>
    <xf numFmtId="0" fontId="93" fillId="0" borderId="10" xfId="0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left" vertical="center"/>
    </xf>
    <xf numFmtId="0" fontId="4" fillId="0" borderId="0" xfId="127" applyFont="1" applyFill="1" applyBorder="1" applyAlignment="1">
      <alignment horizontal="left" vertical="center"/>
      <protection/>
    </xf>
    <xf numFmtId="0" fontId="5" fillId="0" borderId="0" xfId="127" applyFont="1" applyFill="1" applyBorder="1" applyAlignment="1">
      <alignment horizontal="left" vertical="center"/>
      <protection/>
    </xf>
    <xf numFmtId="0" fontId="5" fillId="0" borderId="0" xfId="127" applyFont="1" applyBorder="1" applyAlignment="1">
      <alignment horizontal="left" vertical="center"/>
      <protection/>
    </xf>
    <xf numFmtId="49" fontId="6" fillId="0" borderId="0" xfId="126" applyNumberFormat="1" applyFont="1" applyFill="1" applyAlignment="1">
      <alignment horizontal="centerContinuous" vertical="center"/>
      <protection/>
    </xf>
    <xf numFmtId="49" fontId="7" fillId="0" borderId="0" xfId="126" applyNumberFormat="1" applyFont="1" applyFill="1" applyAlignment="1">
      <alignment horizontal="centerContinuous" vertical="center"/>
      <protection/>
    </xf>
    <xf numFmtId="49" fontId="7" fillId="0" borderId="0" xfId="126" applyNumberFormat="1" applyFont="1" applyAlignment="1">
      <alignment horizontal="centerContinuous" vertical="center"/>
      <protection/>
    </xf>
    <xf numFmtId="0" fontId="8" fillId="0" borderId="0" xfId="126" applyFont="1" applyFill="1" applyAlignment="1">
      <alignment horizontal="center"/>
      <protection/>
    </xf>
    <xf numFmtId="177" fontId="9" fillId="0" borderId="0" xfId="126" applyNumberFormat="1" applyFont="1" applyAlignment="1">
      <alignment horizontal="right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4" fillId="0" borderId="10" xfId="112" applyFont="1" applyFill="1" applyBorder="1" applyAlignment="1">
      <alignment horizontal="center" vertical="center" wrapText="1"/>
      <protection/>
    </xf>
    <xf numFmtId="0" fontId="94" fillId="0" borderId="10" xfId="112" applyFont="1" applyFill="1" applyBorder="1" applyAlignment="1">
      <alignment horizontal="center" vertical="center"/>
      <protection/>
    </xf>
    <xf numFmtId="0" fontId="10" fillId="0" borderId="13" xfId="0" applyFont="1" applyFill="1" applyBorder="1" applyAlignment="1">
      <alignment horizontal="center" vertical="center" wrapText="1"/>
    </xf>
    <xf numFmtId="0" fontId="94" fillId="51" borderId="10" xfId="112" applyFont="1" applyFill="1" applyBorder="1" applyAlignment="1">
      <alignment horizontal="center" vertical="center" wrapText="1"/>
      <protection/>
    </xf>
    <xf numFmtId="0" fontId="95" fillId="0" borderId="10" xfId="11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10" fillId="0" borderId="14" xfId="0" applyFont="1" applyFill="1" applyBorder="1" applyAlignment="1">
      <alignment horizontal="center" vertical="center" wrapText="1"/>
    </xf>
    <xf numFmtId="0" fontId="12" fillId="0" borderId="10" xfId="126" applyFont="1" applyFill="1" applyBorder="1" applyAlignment="1">
      <alignment horizontal="center" vertical="center"/>
      <protection/>
    </xf>
    <xf numFmtId="0" fontId="12" fillId="0" borderId="10" xfId="126" applyFont="1" applyBorder="1" applyAlignment="1">
      <alignment horizontal="center" vertical="center"/>
      <protection/>
    </xf>
    <xf numFmtId="0" fontId="90" fillId="0" borderId="15" xfId="0" applyFont="1" applyBorder="1" applyAlignment="1">
      <alignment horizontal="center" vertical="center"/>
    </xf>
    <xf numFmtId="49" fontId="9" fillId="0" borderId="10" xfId="126" applyNumberFormat="1" applyFont="1" applyFill="1" applyBorder="1" applyAlignment="1">
      <alignment horizontal="left" vertical="center"/>
      <protection/>
    </xf>
    <xf numFmtId="49" fontId="9" fillId="0" borderId="10" xfId="126" applyNumberFormat="1" applyFont="1" applyFill="1" applyBorder="1" applyAlignment="1">
      <alignment horizontal="center" vertical="center"/>
      <protection/>
    </xf>
    <xf numFmtId="178" fontId="9" fillId="0" borderId="10" xfId="126" applyNumberFormat="1" applyFont="1" applyFill="1" applyBorder="1" applyAlignment="1">
      <alignment horizontal="center" vertical="center"/>
      <protection/>
    </xf>
    <xf numFmtId="178" fontId="0" fillId="0" borderId="0" xfId="0" applyNumberFormat="1" applyAlignment="1">
      <alignment horizontal="center" vertical="center"/>
    </xf>
    <xf numFmtId="178" fontId="0" fillId="0" borderId="10" xfId="26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43" fontId="0" fillId="0" borderId="10" xfId="26" applyFont="1" applyFill="1" applyBorder="1" applyAlignment="1">
      <alignment horizontal="right" vertical="center"/>
    </xf>
    <xf numFmtId="43" fontId="0" fillId="0" borderId="10" xfId="26" applyFont="1" applyFill="1" applyBorder="1" applyAlignment="1">
      <alignment horizontal="center" vertical="center"/>
    </xf>
    <xf numFmtId="178" fontId="0" fillId="0" borderId="10" xfId="26" applyNumberFormat="1" applyFont="1" applyFill="1" applyBorder="1" applyAlignment="1">
      <alignment horizontal="right" vertical="center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9" fontId="9" fillId="0" borderId="10" xfId="126" applyNumberFormat="1" applyFont="1" applyFill="1" applyBorder="1" applyAlignment="1">
      <alignment horizontal="left" vertical="center"/>
      <protection/>
    </xf>
    <xf numFmtId="179" fontId="9" fillId="0" borderId="10" xfId="126" applyNumberFormat="1" applyFont="1" applyFill="1" applyBorder="1" applyAlignment="1">
      <alignment horizontal="left" vertical="center" indent="1"/>
      <protection/>
    </xf>
    <xf numFmtId="0" fontId="9" fillId="0" borderId="10" xfId="126" applyFont="1" applyFill="1" applyBorder="1" applyAlignment="1">
      <alignment horizontal="left" vertical="center"/>
      <protection/>
    </xf>
    <xf numFmtId="0" fontId="0" fillId="0" borderId="0" xfId="112" applyFont="1">
      <alignment/>
      <protection/>
    </xf>
    <xf numFmtId="0" fontId="1" fillId="0" borderId="0" xfId="127" applyFont="1" applyFill="1" applyBorder="1" applyAlignment="1">
      <alignment horizontal="left" vertical="center"/>
      <protection/>
    </xf>
    <xf numFmtId="43" fontId="0" fillId="0" borderId="10" xfId="26" applyFont="1" applyBorder="1" applyAlignment="1">
      <alignment horizontal="center" vertical="center"/>
    </xf>
    <xf numFmtId="0" fontId="12" fillId="0" borderId="12" xfId="126" applyFont="1" applyFill="1" applyBorder="1" applyAlignment="1">
      <alignment horizontal="center" vertical="center"/>
      <protection/>
    </xf>
    <xf numFmtId="0" fontId="12" fillId="0" borderId="16" xfId="126" applyFont="1" applyFill="1" applyBorder="1" applyAlignment="1">
      <alignment horizontal="center" vertical="center"/>
      <protection/>
    </xf>
    <xf numFmtId="0" fontId="12" fillId="0" borderId="17" xfId="126" applyFont="1" applyFill="1" applyBorder="1" applyAlignment="1">
      <alignment horizontal="center" vertical="center"/>
      <protection/>
    </xf>
    <xf numFmtId="0" fontId="12" fillId="0" borderId="18" xfId="126" applyFont="1" applyFill="1" applyBorder="1" applyAlignment="1">
      <alignment horizontal="center" vertical="center"/>
      <protection/>
    </xf>
    <xf numFmtId="0" fontId="12" fillId="0" borderId="14" xfId="126" applyFont="1" applyFill="1" applyBorder="1" applyAlignment="1">
      <alignment horizontal="center" vertical="center"/>
      <protection/>
    </xf>
    <xf numFmtId="0" fontId="9" fillId="0" borderId="10" xfId="126" applyNumberFormat="1" applyFont="1" applyFill="1" applyBorder="1" applyAlignment="1">
      <alignment horizontal="center" vertical="center"/>
      <protection/>
    </xf>
    <xf numFmtId="0" fontId="15" fillId="0" borderId="0" xfId="23" applyFont="1" applyFill="1" applyAlignment="1">
      <alignment vertical="top"/>
      <protection locked="0"/>
    </xf>
    <xf numFmtId="0" fontId="15" fillId="0" borderId="0" xfId="23" applyFont="1" applyFill="1" applyAlignment="1">
      <alignment horizontal="left" vertical="top" indent="1"/>
      <protection locked="0"/>
    </xf>
    <xf numFmtId="0" fontId="15" fillId="0" borderId="0" xfId="23" applyFont="1" applyFill="1" applyAlignment="1">
      <alignment horizontal="left" vertical="top" indent="2"/>
      <protection locked="0"/>
    </xf>
    <xf numFmtId="49" fontId="15" fillId="0" borderId="0" xfId="23" applyNumberFormat="1" applyFont="1" applyFill="1" applyAlignment="1">
      <alignment horizontal="left" vertical="top"/>
      <protection locked="0"/>
    </xf>
    <xf numFmtId="180" fontId="15" fillId="0" borderId="0" xfId="23" applyNumberFormat="1" applyFont="1" applyFill="1" applyAlignment="1">
      <alignment vertical="top"/>
      <protection locked="0"/>
    </xf>
    <xf numFmtId="0" fontId="16" fillId="0" borderId="0" xfId="23" applyFont="1" applyFill="1" applyAlignment="1">
      <alignment vertical="top"/>
      <protection locked="0"/>
    </xf>
    <xf numFmtId="49" fontId="16" fillId="0" borderId="0" xfId="117" applyNumberFormat="1" applyFont="1" applyFill="1">
      <alignment/>
      <protection/>
    </xf>
    <xf numFmtId="2" fontId="16" fillId="0" borderId="0" xfId="117" applyNumberFormat="1" applyFont="1" applyFill="1">
      <alignment/>
      <protection/>
    </xf>
    <xf numFmtId="180" fontId="16" fillId="0" borderId="0" xfId="23" applyNumberFormat="1" applyFont="1" applyFill="1" applyAlignment="1">
      <alignment vertical="top"/>
      <protection locked="0"/>
    </xf>
    <xf numFmtId="0" fontId="15" fillId="0" borderId="0" xfId="124" applyFont="1" applyBorder="1" applyAlignment="1">
      <alignment horizontal="left" vertical="center"/>
      <protection/>
    </xf>
    <xf numFmtId="0" fontId="6" fillId="0" borderId="0" xfId="23" applyFont="1" applyFill="1" applyAlignment="1">
      <alignment horizontal="center" vertical="top"/>
      <protection locked="0"/>
    </xf>
    <xf numFmtId="0" fontId="7" fillId="0" borderId="0" xfId="23" applyFont="1" applyFill="1" applyAlignment="1">
      <alignment horizontal="center" vertical="top"/>
      <protection locked="0"/>
    </xf>
    <xf numFmtId="180" fontId="7" fillId="0" borderId="0" xfId="23" applyNumberFormat="1" applyFont="1" applyFill="1" applyAlignment="1">
      <alignment horizontal="center" vertical="top"/>
      <protection locked="0"/>
    </xf>
    <xf numFmtId="180" fontId="15" fillId="0" borderId="0" xfId="23" applyNumberFormat="1" applyFont="1" applyFill="1" applyAlignment="1">
      <alignment horizontal="right" vertical="top"/>
      <protection locked="0"/>
    </xf>
    <xf numFmtId="49" fontId="17" fillId="0" borderId="10" xfId="23" applyNumberFormat="1" applyFont="1" applyFill="1" applyBorder="1" applyAlignment="1">
      <alignment horizontal="center" vertical="center"/>
      <protection locked="0"/>
    </xf>
    <xf numFmtId="0" fontId="17" fillId="0" borderId="10" xfId="23" applyFont="1" applyFill="1" applyBorder="1" applyAlignment="1">
      <alignment horizontal="center" vertical="center"/>
      <protection locked="0"/>
    </xf>
    <xf numFmtId="180" fontId="17" fillId="0" borderId="10" xfId="23" applyNumberFormat="1" applyFont="1" applyFill="1" applyBorder="1" applyAlignment="1">
      <alignment horizontal="center" vertical="center"/>
      <protection locked="0"/>
    </xf>
    <xf numFmtId="0" fontId="15" fillId="0" borderId="0" xfId="117" applyFont="1" applyFill="1" applyAlignment="1">
      <alignment vertical="center" wrapText="1"/>
      <protection/>
    </xf>
    <xf numFmtId="49" fontId="17" fillId="0" borderId="10" xfId="23" applyNumberFormat="1" applyFont="1" applyFill="1" applyBorder="1" applyAlignment="1">
      <alignment horizontal="left" vertical="center"/>
      <protection locked="0"/>
    </xf>
    <xf numFmtId="0" fontId="17" fillId="0" borderId="10" xfId="23" applyFont="1" applyFill="1" applyBorder="1" applyAlignment="1">
      <alignment horizontal="left" vertical="center"/>
      <protection locked="0"/>
    </xf>
    <xf numFmtId="180" fontId="17" fillId="0" borderId="10" xfId="23" applyNumberFormat="1" applyFont="1" applyFill="1" applyBorder="1" applyAlignment="1">
      <alignment vertical="center"/>
      <protection locked="0"/>
    </xf>
    <xf numFmtId="179" fontId="15" fillId="0" borderId="0" xfId="23" applyNumberFormat="1" applyFont="1" applyFill="1" applyAlignment="1">
      <alignment vertical="top"/>
      <protection locked="0"/>
    </xf>
    <xf numFmtId="178" fontId="15" fillId="0" borderId="0" xfId="23" applyNumberFormat="1" applyFont="1" applyFill="1" applyAlignment="1">
      <alignment vertical="top"/>
      <protection locked="0"/>
    </xf>
    <xf numFmtId="49" fontId="15" fillId="0" borderId="0" xfId="117" applyNumberFormat="1" applyFont="1" applyFill="1">
      <alignment/>
      <protection/>
    </xf>
    <xf numFmtId="0" fontId="17" fillId="0" borderId="10" xfId="23" applyFont="1" applyFill="1" applyBorder="1" applyAlignment="1">
      <alignment horizontal="left" vertical="center" wrapText="1" indent="1"/>
      <protection locked="0"/>
    </xf>
    <xf numFmtId="179" fontId="15" fillId="0" borderId="0" xfId="23" applyNumberFormat="1" applyFont="1" applyFill="1" applyAlignment="1">
      <alignment horizontal="left" vertical="top" indent="1"/>
      <protection locked="0"/>
    </xf>
    <xf numFmtId="49" fontId="15" fillId="0" borderId="0" xfId="117" applyNumberFormat="1" applyFont="1" applyFill="1" applyAlignment="1">
      <alignment horizontal="left" indent="1"/>
      <protection/>
    </xf>
    <xf numFmtId="49" fontId="15" fillId="0" borderId="10" xfId="23" applyNumberFormat="1" applyFont="1" applyFill="1" applyBorder="1" applyAlignment="1">
      <alignment horizontal="left" vertical="center"/>
      <protection locked="0"/>
    </xf>
    <xf numFmtId="0" fontId="15" fillId="0" borderId="10" xfId="23" applyFont="1" applyFill="1" applyBorder="1" applyAlignment="1">
      <alignment horizontal="left" vertical="center" indent="2"/>
      <protection locked="0"/>
    </xf>
    <xf numFmtId="0" fontId="18" fillId="0" borderId="10" xfId="103" applyFont="1" applyBorder="1" applyAlignment="1">
      <alignment horizontal="right" vertical="center"/>
      <protection/>
    </xf>
    <xf numFmtId="179" fontId="15" fillId="0" borderId="0" xfId="23" applyNumberFormat="1" applyFont="1" applyFill="1" applyAlignment="1">
      <alignment horizontal="left" vertical="top" indent="2"/>
      <protection locked="0"/>
    </xf>
    <xf numFmtId="49" fontId="15" fillId="0" borderId="0" xfId="117" applyNumberFormat="1" applyFont="1" applyFill="1" applyAlignment="1">
      <alignment horizontal="left" indent="2"/>
      <protection/>
    </xf>
    <xf numFmtId="49" fontId="15" fillId="0" borderId="10" xfId="23" applyNumberFormat="1" applyFont="1" applyFill="1" applyBorder="1" applyAlignment="1">
      <alignment horizontal="left" vertical="center" indent="1"/>
      <protection locked="0"/>
    </xf>
    <xf numFmtId="49" fontId="9" fillId="0" borderId="10" xfId="23" applyNumberFormat="1" applyFont="1" applyFill="1" applyBorder="1" applyAlignment="1">
      <alignment horizontal="left" vertical="center" indent="2"/>
      <protection locked="0"/>
    </xf>
    <xf numFmtId="0" fontId="17" fillId="0" borderId="10" xfId="117" applyFont="1" applyFill="1" applyBorder="1" applyAlignment="1">
      <alignment horizontal="left" vertical="center"/>
      <protection/>
    </xf>
    <xf numFmtId="49" fontId="19" fillId="0" borderId="10" xfId="23" applyNumberFormat="1" applyFont="1" applyFill="1" applyBorder="1" applyAlignment="1">
      <alignment horizontal="left" vertical="center" indent="1"/>
      <protection locked="0"/>
    </xf>
    <xf numFmtId="181" fontId="15" fillId="0" borderId="0" xfId="23" applyNumberFormat="1" applyFont="1" applyFill="1" applyAlignment="1">
      <alignment vertical="top"/>
      <protection locked="0"/>
    </xf>
    <xf numFmtId="0" fontId="15" fillId="0" borderId="10" xfId="117" applyFont="1" applyFill="1" applyBorder="1" applyAlignment="1">
      <alignment horizontal="left" vertical="center"/>
      <protection/>
    </xf>
    <xf numFmtId="180" fontId="15" fillId="0" borderId="10" xfId="23" applyNumberFormat="1" applyFont="1" applyFill="1" applyBorder="1" applyAlignment="1">
      <alignment vertical="center"/>
      <protection locked="0"/>
    </xf>
    <xf numFmtId="0" fontId="17" fillId="0" borderId="19" xfId="23" applyFont="1" applyFill="1" applyBorder="1" applyAlignment="1">
      <alignment horizontal="center" vertical="center"/>
      <protection locked="0"/>
    </xf>
    <xf numFmtId="0" fontId="17" fillId="0" borderId="20" xfId="23" applyFont="1" applyFill="1" applyBorder="1" applyAlignment="1">
      <alignment horizontal="center" vertical="center"/>
      <protection locked="0"/>
    </xf>
    <xf numFmtId="0" fontId="15" fillId="0" borderId="0" xfId="117" applyFont="1" applyFill="1" applyAlignment="1">
      <alignment horizontal="center" vertical="center" wrapText="1"/>
      <protection/>
    </xf>
    <xf numFmtId="2" fontId="15" fillId="0" borderId="0" xfId="117" applyNumberFormat="1" applyFont="1" applyFill="1">
      <alignment/>
      <protection/>
    </xf>
    <xf numFmtId="2" fontId="15" fillId="0" borderId="0" xfId="117" applyNumberFormat="1" applyFont="1" applyFill="1" applyAlignment="1">
      <alignment horizontal="left" indent="1"/>
      <protection/>
    </xf>
    <xf numFmtId="180" fontId="15" fillId="0" borderId="0" xfId="23" applyNumberFormat="1" applyFont="1" applyFill="1" applyAlignment="1">
      <alignment horizontal="left" vertical="top" indent="1"/>
      <protection locked="0"/>
    </xf>
    <xf numFmtId="2" fontId="15" fillId="0" borderId="0" xfId="117" applyNumberFormat="1" applyFont="1" applyFill="1" applyAlignment="1">
      <alignment horizontal="left" indent="2"/>
      <protection/>
    </xf>
    <xf numFmtId="180" fontId="15" fillId="0" borderId="0" xfId="23" applyNumberFormat="1" applyFont="1" applyFill="1" applyAlignment="1">
      <alignment horizontal="left" vertical="top" indent="2"/>
      <protection locked="0"/>
    </xf>
    <xf numFmtId="49" fontId="15" fillId="0" borderId="0" xfId="117" applyNumberFormat="1" applyFont="1" applyFill="1" applyAlignment="1" applyProtection="1">
      <alignment vertical="center"/>
      <protection locked="0"/>
    </xf>
    <xf numFmtId="2" fontId="15" fillId="0" borderId="0" xfId="117" applyNumberFormat="1" applyFont="1" applyFill="1" applyAlignment="1" applyProtection="1">
      <alignment vertical="center"/>
      <protection locked="0"/>
    </xf>
    <xf numFmtId="49" fontId="15" fillId="0" borderId="0" xfId="117" applyNumberFormat="1" applyFont="1" applyFill="1" applyAlignment="1" applyProtection="1">
      <alignment horizontal="left" vertical="center" indent="1"/>
      <protection locked="0"/>
    </xf>
    <xf numFmtId="2" fontId="15" fillId="0" borderId="0" xfId="117" applyNumberFormat="1" applyFont="1" applyFill="1" applyAlignment="1" applyProtection="1">
      <alignment horizontal="left" vertical="center" indent="1"/>
      <protection locked="0"/>
    </xf>
    <xf numFmtId="49" fontId="15" fillId="0" borderId="0" xfId="117" applyNumberFormat="1" applyFont="1" applyFill="1" applyAlignment="1" applyProtection="1">
      <alignment horizontal="left" vertical="center" indent="2"/>
      <protection locked="0"/>
    </xf>
    <xf numFmtId="2" fontId="15" fillId="0" borderId="0" xfId="117" applyNumberFormat="1" applyFont="1" applyFill="1" applyAlignment="1" applyProtection="1">
      <alignment horizontal="left" vertical="center" indent="2"/>
      <protection locked="0"/>
    </xf>
    <xf numFmtId="179" fontId="17" fillId="0" borderId="10" xfId="23" applyNumberFormat="1" applyFont="1" applyFill="1" applyBorder="1" applyAlignment="1">
      <alignment vertical="center"/>
      <protection locked="0"/>
    </xf>
    <xf numFmtId="179" fontId="16" fillId="0" borderId="0" xfId="23" applyNumberFormat="1" applyFont="1" applyFill="1" applyAlignment="1">
      <alignment vertical="top"/>
      <protection locked="0"/>
    </xf>
    <xf numFmtId="49" fontId="16" fillId="0" borderId="0" xfId="117" applyNumberFormat="1" applyFont="1" applyFill="1" applyAlignment="1" applyProtection="1">
      <alignment vertical="center"/>
      <protection locked="0"/>
    </xf>
    <xf numFmtId="2" fontId="16" fillId="0" borderId="0" xfId="117" applyNumberFormat="1" applyFont="1" applyFill="1" applyAlignment="1" applyProtection="1">
      <alignment vertical="center"/>
      <protection locked="0"/>
    </xf>
    <xf numFmtId="0" fontId="15" fillId="0" borderId="0" xfId="117" applyFont="1" applyFill="1" applyAlignment="1">
      <alignment vertical="center"/>
      <protection/>
    </xf>
    <xf numFmtId="0" fontId="17" fillId="0" borderId="0" xfId="117" applyFont="1" applyFill="1" applyAlignment="1">
      <alignment vertical="center"/>
      <protection/>
    </xf>
    <xf numFmtId="49" fontId="17" fillId="0" borderId="0" xfId="117" applyNumberFormat="1" applyFont="1" applyFill="1" applyAlignment="1">
      <alignment horizontal="left" vertical="center" indent="1"/>
      <protection/>
    </xf>
    <xf numFmtId="0" fontId="15" fillId="0" borderId="0" xfId="117" applyFont="1" applyFill="1" applyAlignment="1">
      <alignment horizontal="left" vertical="center" indent="2"/>
      <protection/>
    </xf>
    <xf numFmtId="0" fontId="20" fillId="0" borderId="0" xfId="117" applyFont="1" applyFill="1" applyAlignment="1">
      <alignment vertical="center"/>
      <protection/>
    </xf>
    <xf numFmtId="180" fontId="20" fillId="0" borderId="0" xfId="117" applyNumberFormat="1" applyFont="1" applyFill="1" applyAlignment="1">
      <alignment vertical="center"/>
      <protection/>
    </xf>
    <xf numFmtId="0" fontId="6" fillId="0" borderId="0" xfId="117" applyFont="1" applyFill="1" applyAlignment="1">
      <alignment horizontal="center" vertical="center"/>
      <protection/>
    </xf>
    <xf numFmtId="0" fontId="7" fillId="0" borderId="0" xfId="117" applyFont="1" applyFill="1" applyAlignment="1">
      <alignment horizontal="center" vertical="center"/>
      <protection/>
    </xf>
    <xf numFmtId="180" fontId="15" fillId="0" borderId="0" xfId="117" applyNumberFormat="1" applyFont="1" applyFill="1" applyAlignment="1">
      <alignment horizontal="right" vertical="center"/>
      <protection/>
    </xf>
    <xf numFmtId="0" fontId="17" fillId="0" borderId="10" xfId="117" applyFont="1" applyFill="1" applyBorder="1" applyAlignment="1">
      <alignment horizontal="center" vertical="center"/>
      <protection/>
    </xf>
    <xf numFmtId="180" fontId="17" fillId="0" borderId="10" xfId="117" applyNumberFormat="1" applyFont="1" applyFill="1" applyBorder="1" applyAlignment="1">
      <alignment horizontal="center" vertical="center"/>
      <protection/>
    </xf>
    <xf numFmtId="0" fontId="17" fillId="0" borderId="10" xfId="117" applyFont="1" applyFill="1" applyBorder="1" applyAlignment="1">
      <alignment vertical="center"/>
      <protection/>
    </xf>
    <xf numFmtId="180" fontId="17" fillId="0" borderId="10" xfId="117" applyNumberFormat="1" applyFont="1" applyFill="1" applyBorder="1" applyAlignment="1">
      <alignment horizontal="right" vertical="center"/>
      <protection/>
    </xf>
    <xf numFmtId="49" fontId="17" fillId="0" borderId="10" xfId="117" applyNumberFormat="1" applyFont="1" applyFill="1" applyBorder="1" applyAlignment="1">
      <alignment horizontal="left" vertical="center" indent="1"/>
      <protection/>
    </xf>
    <xf numFmtId="0" fontId="15" fillId="0" borderId="10" xfId="117" applyFont="1" applyFill="1" applyBorder="1" applyAlignment="1">
      <alignment horizontal="left" vertical="center" indent="2"/>
      <protection/>
    </xf>
    <xf numFmtId="180" fontId="15" fillId="0" borderId="10" xfId="117" applyNumberFormat="1" applyFont="1" applyFill="1" applyBorder="1" applyAlignment="1">
      <alignment horizontal="right" vertical="center"/>
      <protection/>
    </xf>
    <xf numFmtId="180" fontId="15" fillId="0" borderId="0" xfId="117" applyNumberFormat="1" applyFont="1" applyFill="1" applyAlignment="1">
      <alignment horizontal="left" vertical="center" indent="2"/>
      <protection/>
    </xf>
    <xf numFmtId="0" fontId="9" fillId="0" borderId="10" xfId="117" applyFont="1" applyFill="1" applyBorder="1" applyAlignment="1">
      <alignment horizontal="left" vertical="center" indent="2"/>
      <protection/>
    </xf>
    <xf numFmtId="49" fontId="19" fillId="0" borderId="10" xfId="117" applyNumberFormat="1" applyFont="1" applyFill="1" applyBorder="1" applyAlignment="1">
      <alignment horizontal="left" vertical="center" indent="1"/>
      <protection/>
    </xf>
    <xf numFmtId="179" fontId="17" fillId="0" borderId="10" xfId="117" applyNumberFormat="1" applyFont="1" applyFill="1" applyBorder="1" applyAlignment="1">
      <alignment horizontal="right" vertical="center"/>
      <protection/>
    </xf>
    <xf numFmtId="0" fontId="21" fillId="0" borderId="10" xfId="102" applyFont="1" applyBorder="1" applyAlignment="1">
      <alignment horizontal="right" vertical="center"/>
      <protection/>
    </xf>
    <xf numFmtId="180" fontId="15" fillId="0" borderId="0" xfId="117" applyNumberFormat="1" applyFont="1" applyFill="1" applyAlignment="1">
      <alignment vertical="center"/>
      <protection/>
    </xf>
    <xf numFmtId="49" fontId="17" fillId="0" borderId="10" xfId="117" applyNumberFormat="1" applyFont="1" applyFill="1" applyBorder="1" applyAlignment="1">
      <alignment horizontal="right" vertical="center"/>
      <protection/>
    </xf>
    <xf numFmtId="0" fontId="17" fillId="0" borderId="19" xfId="117" applyFont="1" applyFill="1" applyBorder="1" applyAlignment="1">
      <alignment horizontal="center" vertical="center"/>
      <protection/>
    </xf>
    <xf numFmtId="0" fontId="17" fillId="0" borderId="20" xfId="117" applyFont="1" applyFill="1" applyBorder="1" applyAlignment="1">
      <alignment horizontal="center" vertical="center"/>
      <protection/>
    </xf>
    <xf numFmtId="0" fontId="15" fillId="0" borderId="0" xfId="126" applyFont="1" applyAlignment="1">
      <alignment wrapText="1"/>
      <protection/>
    </xf>
    <xf numFmtId="0" fontId="12" fillId="0" borderId="0" xfId="126" applyFont="1" applyAlignment="1">
      <alignment horizontal="center" vertical="center" wrapText="1"/>
      <protection/>
    </xf>
    <xf numFmtId="0" fontId="17" fillId="0" borderId="0" xfId="126" applyFont="1" applyAlignment="1">
      <alignment horizontal="center" vertical="center" wrapText="1"/>
      <protection/>
    </xf>
    <xf numFmtId="0" fontId="17" fillId="0" borderId="0" xfId="126" applyFont="1" applyAlignment="1">
      <alignment wrapText="1"/>
      <protection/>
    </xf>
    <xf numFmtId="0" fontId="20" fillId="0" borderId="0" xfId="126" applyFont="1" applyAlignment="1">
      <alignment wrapText="1"/>
      <protection/>
    </xf>
    <xf numFmtId="0" fontId="15" fillId="0" borderId="0" xfId="124" applyFont="1" applyBorder="1" applyAlignment="1">
      <alignment horizontal="left" vertical="center" wrapText="1"/>
      <protection/>
    </xf>
    <xf numFmtId="0" fontId="5" fillId="0" borderId="0" xfId="124" applyFont="1" applyBorder="1" applyAlignment="1">
      <alignment horizontal="left" vertical="center" wrapText="1"/>
      <protection/>
    </xf>
    <xf numFmtId="49" fontId="6" fillId="0" borderId="0" xfId="126" applyNumberFormat="1" applyFont="1" applyAlignment="1">
      <alignment horizontal="centerContinuous" vertical="center" wrapText="1"/>
      <protection/>
    </xf>
    <xf numFmtId="49" fontId="7" fillId="0" borderId="0" xfId="126" applyNumberFormat="1" applyFont="1" applyAlignment="1">
      <alignment horizontal="centerContinuous" vertical="center" wrapText="1"/>
      <protection/>
    </xf>
    <xf numFmtId="0" fontId="17" fillId="0" borderId="0" xfId="126" applyFont="1" applyAlignment="1">
      <alignment horizontal="center" wrapText="1"/>
      <protection/>
    </xf>
    <xf numFmtId="180" fontId="22" fillId="0" borderId="0" xfId="23" applyNumberFormat="1" applyFont="1" applyFill="1" applyAlignment="1">
      <alignment horizontal="right" vertical="top"/>
      <protection locked="0"/>
    </xf>
    <xf numFmtId="0" fontId="12" fillId="0" borderId="10" xfId="126" applyFont="1" applyBorder="1" applyAlignment="1">
      <alignment horizontal="center" vertical="center" wrapText="1"/>
      <protection/>
    </xf>
    <xf numFmtId="1" fontId="12" fillId="0" borderId="10" xfId="126" applyNumberFormat="1" applyFont="1" applyBorder="1" applyAlignment="1" applyProtection="1">
      <alignment horizontal="center" vertical="center" wrapText="1"/>
      <protection locked="0"/>
    </xf>
    <xf numFmtId="0" fontId="12" fillId="0" borderId="0" xfId="126" applyFont="1" applyBorder="1" applyAlignment="1">
      <alignment horizontal="center" vertical="center" wrapText="1"/>
      <protection/>
    </xf>
    <xf numFmtId="179" fontId="1" fillId="0" borderId="10" xfId="126" applyNumberFormat="1" applyFont="1" applyFill="1" applyBorder="1" applyAlignment="1">
      <alignment horizontal="center" vertical="center" wrapText="1"/>
      <protection/>
    </xf>
    <xf numFmtId="179" fontId="15" fillId="0" borderId="10" xfId="126" applyNumberFormat="1" applyFont="1" applyFill="1" applyBorder="1" applyAlignment="1">
      <alignment horizontal="right" vertical="center" wrapText="1"/>
      <protection/>
    </xf>
    <xf numFmtId="0" fontId="17" fillId="0" borderId="0" xfId="126" applyFont="1" applyBorder="1" applyAlignment="1">
      <alignment horizontal="center" vertical="center" wrapText="1"/>
      <protection/>
    </xf>
    <xf numFmtId="0" fontId="15" fillId="0" borderId="0" xfId="126" applyFont="1" applyBorder="1" applyAlignment="1">
      <alignment wrapText="1"/>
      <protection/>
    </xf>
    <xf numFmtId="0" fontId="17" fillId="0" borderId="10" xfId="126" applyFont="1" applyBorder="1" applyAlignment="1">
      <alignment horizontal="center" vertical="center" wrapText="1"/>
      <protection/>
    </xf>
    <xf numFmtId="179" fontId="15" fillId="0" borderId="10" xfId="126" applyNumberFormat="1" applyFont="1" applyBorder="1" applyAlignment="1">
      <alignment horizontal="right" vertical="center" wrapText="1"/>
      <protection/>
    </xf>
    <xf numFmtId="0" fontId="17" fillId="0" borderId="0" xfId="126" applyFont="1" applyBorder="1" applyAlignment="1">
      <alignment wrapText="1"/>
      <protection/>
    </xf>
    <xf numFmtId="0" fontId="18" fillId="0" borderId="0" xfId="126" applyFont="1" applyAlignment="1">
      <alignment wrapText="1"/>
      <protection/>
    </xf>
    <xf numFmtId="0" fontId="23" fillId="0" borderId="0" xfId="23" applyFont="1" applyFill="1" applyAlignment="1">
      <alignment vertical="top"/>
      <protection locked="0"/>
    </xf>
    <xf numFmtId="0" fontId="6" fillId="0" borderId="0" xfId="23" applyFont="1" applyFill="1" applyAlignment="1">
      <alignment horizontal="center" vertical="center" wrapText="1"/>
      <protection locked="0"/>
    </xf>
    <xf numFmtId="0" fontId="7" fillId="0" borderId="0" xfId="23" applyFont="1" applyFill="1" applyAlignment="1">
      <alignment horizontal="center" vertical="center"/>
      <protection locked="0"/>
    </xf>
    <xf numFmtId="49" fontId="12" fillId="0" borderId="10" xfId="23" applyNumberFormat="1" applyFont="1" applyFill="1" applyBorder="1" applyAlignment="1">
      <alignment horizontal="center" vertical="center"/>
      <protection locked="0"/>
    </xf>
    <xf numFmtId="0" fontId="17" fillId="0" borderId="0" xfId="23" applyFont="1" applyFill="1" applyAlignment="1">
      <alignment vertical="top"/>
      <protection locked="0"/>
    </xf>
    <xf numFmtId="0" fontId="23" fillId="0" borderId="0" xfId="117" applyFont="1" applyFill="1" applyAlignment="1">
      <alignment vertical="center" wrapText="1"/>
      <protection/>
    </xf>
    <xf numFmtId="0" fontId="18" fillId="0" borderId="10" xfId="113" applyBorder="1" applyAlignment="1">
      <alignment horizontal="center" vertical="center" wrapText="1"/>
      <protection/>
    </xf>
    <xf numFmtId="49" fontId="15" fillId="0" borderId="10" xfId="23" applyNumberFormat="1" applyFont="1" applyFill="1" applyBorder="1" applyAlignment="1">
      <alignment horizontal="right" vertical="center"/>
      <protection locked="0"/>
    </xf>
    <xf numFmtId="178" fontId="16" fillId="0" borderId="0" xfId="23" applyNumberFormat="1" applyFont="1" applyFill="1" applyAlignment="1">
      <alignment vertical="top"/>
      <protection locked="0"/>
    </xf>
    <xf numFmtId="0" fontId="16" fillId="0" borderId="0" xfId="117" applyFont="1" applyFill="1" applyAlignment="1">
      <alignment vertical="center" wrapText="1"/>
      <protection/>
    </xf>
    <xf numFmtId="0" fontId="18" fillId="0" borderId="10" xfId="113" applyFill="1" applyBorder="1" applyAlignment="1">
      <alignment horizontal="center" vertical="center" wrapText="1"/>
      <protection/>
    </xf>
    <xf numFmtId="180" fontId="23" fillId="0" borderId="0" xfId="23" applyNumberFormat="1" applyFont="1" applyFill="1" applyAlignment="1">
      <alignment vertical="top"/>
      <protection locked="0"/>
    </xf>
    <xf numFmtId="0" fontId="23" fillId="0" borderId="0" xfId="117" applyFont="1" applyFill="1" applyAlignment="1">
      <alignment horizontal="center" vertical="center" wrapText="1"/>
      <protection/>
    </xf>
    <xf numFmtId="0" fontId="16" fillId="0" borderId="0" xfId="117" applyFont="1" applyFill="1" applyAlignment="1">
      <alignment horizontal="center" vertical="center" wrapText="1"/>
      <protection/>
    </xf>
    <xf numFmtId="179" fontId="15" fillId="0" borderId="10" xfId="23" applyNumberFormat="1" applyFont="1" applyFill="1" applyBorder="1" applyAlignment="1">
      <alignment vertical="center"/>
      <protection locked="0"/>
    </xf>
    <xf numFmtId="49" fontId="16" fillId="0" borderId="0" xfId="23" applyNumberFormat="1" applyFont="1" applyFill="1" applyAlignment="1">
      <alignment horizontal="left" vertical="top" indent="1"/>
      <protection locked="0"/>
    </xf>
    <xf numFmtId="49" fontId="16" fillId="0" borderId="0" xfId="23" applyNumberFormat="1" applyFont="1" applyFill="1" applyAlignment="1">
      <alignment horizontal="left" vertical="top" indent="2"/>
      <protection locked="0"/>
    </xf>
    <xf numFmtId="180" fontId="15" fillId="0" borderId="10" xfId="23" applyNumberFormat="1" applyFont="1" applyFill="1" applyBorder="1" applyAlignment="1">
      <alignment horizontal="right" vertical="center"/>
      <protection locked="0"/>
    </xf>
    <xf numFmtId="49" fontId="17" fillId="0" borderId="10" xfId="23" applyNumberFormat="1" applyFont="1" applyFill="1" applyBorder="1" applyAlignment="1">
      <alignment horizontal="left" vertical="center" indent="1"/>
      <protection locked="0"/>
    </xf>
    <xf numFmtId="49" fontId="19" fillId="0" borderId="10" xfId="23" applyNumberFormat="1" applyFont="1" applyFill="1" applyBorder="1" applyAlignment="1">
      <alignment horizontal="left" vertical="center" wrapText="1" indent="1"/>
      <protection locked="0"/>
    </xf>
    <xf numFmtId="49" fontId="15" fillId="0" borderId="0" xfId="23" applyNumberFormat="1" applyFont="1" applyFill="1" applyAlignment="1">
      <alignment horizontal="left" vertical="top" indent="1"/>
      <protection locked="0"/>
    </xf>
    <xf numFmtId="49" fontId="16" fillId="0" borderId="0" xfId="117" applyNumberFormat="1" applyFont="1" applyFill="1" applyAlignment="1">
      <alignment horizontal="left" indent="1"/>
      <protection/>
    </xf>
    <xf numFmtId="49" fontId="15" fillId="0" borderId="10" xfId="23" applyNumberFormat="1" applyFont="1" applyFill="1" applyBorder="1" applyAlignment="1">
      <alignment horizontal="left" vertical="center" indent="2"/>
      <protection locked="0"/>
    </xf>
    <xf numFmtId="49" fontId="15" fillId="0" borderId="0" xfId="23" applyNumberFormat="1" applyFont="1" applyFill="1" applyAlignment="1">
      <alignment horizontal="left" vertical="top" indent="2"/>
      <protection locked="0"/>
    </xf>
    <xf numFmtId="49" fontId="16" fillId="0" borderId="0" xfId="117" applyNumberFormat="1" applyFont="1" applyFill="1" applyAlignment="1">
      <alignment horizontal="left" indent="2"/>
      <protection/>
    </xf>
    <xf numFmtId="180" fontId="17" fillId="0" borderId="10" xfId="23" applyNumberFormat="1" applyFont="1" applyFill="1" applyBorder="1" applyAlignment="1">
      <alignment horizontal="right" vertical="center"/>
      <protection locked="0"/>
    </xf>
    <xf numFmtId="49" fontId="16" fillId="0" borderId="0" xfId="117" applyNumberFormat="1" applyFont="1" applyFill="1" applyAlignment="1" applyProtection="1">
      <alignment horizontal="left" vertical="center" indent="1"/>
      <protection locked="0"/>
    </xf>
    <xf numFmtId="49" fontId="16" fillId="0" borderId="0" xfId="117" applyNumberFormat="1" applyFont="1" applyFill="1" applyAlignment="1" applyProtection="1">
      <alignment horizontal="left" vertical="center" indent="2"/>
      <protection locked="0"/>
    </xf>
    <xf numFmtId="180" fontId="15" fillId="0" borderId="0" xfId="23" applyNumberFormat="1" applyFont="1" applyFill="1" applyAlignment="1">
      <alignment horizontal="right" vertical="center"/>
      <protection locked="0"/>
    </xf>
    <xf numFmtId="49" fontId="19" fillId="0" borderId="10" xfId="23" applyNumberFormat="1" applyFont="1" applyFill="1" applyBorder="1" applyAlignment="1">
      <alignment horizontal="left" vertical="center"/>
      <protection locked="0"/>
    </xf>
    <xf numFmtId="49" fontId="15" fillId="0" borderId="0" xfId="117" applyNumberFormat="1" applyFont="1" applyFill="1" applyAlignment="1">
      <alignment horizontal="left"/>
      <protection/>
    </xf>
    <xf numFmtId="0" fontId="19" fillId="0" borderId="19" xfId="23" applyFont="1" applyFill="1" applyBorder="1" applyAlignment="1">
      <alignment horizontal="center" vertical="center"/>
      <protection locked="0"/>
    </xf>
    <xf numFmtId="49" fontId="15" fillId="0" borderId="0" xfId="117" applyNumberFormat="1" applyFont="1" applyFill="1" applyAlignment="1" applyProtection="1">
      <alignment horizontal="left" vertical="center"/>
      <protection locked="0"/>
    </xf>
    <xf numFmtId="0" fontId="12" fillId="0" borderId="0" xfId="117" applyFont="1" applyFill="1" applyAlignment="1">
      <alignment vertical="center"/>
      <protection/>
    </xf>
    <xf numFmtId="49" fontId="15" fillId="0" borderId="0" xfId="117" applyNumberFormat="1" applyFont="1" applyFill="1" applyAlignment="1">
      <alignment horizontal="left" vertical="center" indent="1"/>
      <protection/>
    </xf>
    <xf numFmtId="0" fontId="12" fillId="0" borderId="10" xfId="117" applyFont="1" applyFill="1" applyBorder="1" applyAlignment="1">
      <alignment horizontal="center" vertical="center"/>
      <protection/>
    </xf>
    <xf numFmtId="180" fontId="12" fillId="0" borderId="10" xfId="117" applyNumberFormat="1" applyFont="1" applyFill="1" applyBorder="1" applyAlignment="1">
      <alignment horizontal="center" vertical="center"/>
      <protection/>
    </xf>
    <xf numFmtId="49" fontId="9" fillId="0" borderId="10" xfId="117" applyNumberFormat="1" applyFont="1" applyFill="1" applyBorder="1" applyAlignment="1">
      <alignment horizontal="left" vertical="center"/>
      <protection/>
    </xf>
    <xf numFmtId="49" fontId="15" fillId="0" borderId="10" xfId="117" applyNumberFormat="1" applyFont="1" applyFill="1" applyBorder="1" applyAlignment="1">
      <alignment horizontal="right" vertical="center" indent="1"/>
      <protection/>
    </xf>
    <xf numFmtId="49" fontId="17" fillId="0" borderId="10" xfId="117" applyNumberFormat="1" applyFont="1" applyFill="1" applyBorder="1" applyAlignment="1">
      <alignment horizontal="right" vertical="center" indent="1"/>
      <protection/>
    </xf>
    <xf numFmtId="0" fontId="24" fillId="0" borderId="0" xfId="23" applyFont="1" applyFill="1" applyAlignment="1">
      <alignment vertical="top"/>
      <protection locked="0"/>
    </xf>
    <xf numFmtId="49" fontId="15" fillId="0" borderId="0" xfId="23" applyNumberFormat="1" applyFont="1" applyFill="1" applyAlignment="1">
      <alignment vertical="top"/>
      <protection locked="0"/>
    </xf>
    <xf numFmtId="0" fontId="15" fillId="0" borderId="0" xfId="124" applyFont="1" applyBorder="1" applyAlignment="1">
      <alignment vertical="center"/>
      <protection/>
    </xf>
    <xf numFmtId="0" fontId="12" fillId="0" borderId="10" xfId="23" applyFont="1" applyFill="1" applyBorder="1" applyAlignment="1">
      <alignment horizontal="center" vertical="center"/>
      <protection locked="0"/>
    </xf>
    <xf numFmtId="180" fontId="12" fillId="0" borderId="10" xfId="23" applyNumberFormat="1" applyFont="1" applyFill="1" applyBorder="1" applyAlignment="1">
      <alignment horizontal="center" vertical="center"/>
      <protection locked="0"/>
    </xf>
    <xf numFmtId="0" fontId="24" fillId="0" borderId="0" xfId="117" applyFont="1" applyFill="1" applyAlignment="1">
      <alignment vertical="center" wrapText="1"/>
      <protection/>
    </xf>
    <xf numFmtId="0" fontId="96" fillId="0" borderId="10" xfId="0" applyFont="1" applyBorder="1" applyAlignment="1">
      <alignment horizontal="center"/>
    </xf>
    <xf numFmtId="0" fontId="96" fillId="0" borderId="10" xfId="0" applyFont="1" applyBorder="1" applyAlignment="1">
      <alignment horizontal="center" wrapText="1"/>
    </xf>
    <xf numFmtId="181" fontId="15" fillId="0" borderId="10" xfId="23" applyNumberFormat="1" applyFont="1" applyFill="1" applyBorder="1" applyAlignment="1">
      <alignment horizontal="center" vertical="top"/>
      <protection locked="0"/>
    </xf>
    <xf numFmtId="0" fontId="15" fillId="0" borderId="10" xfId="23" applyFont="1" applyFill="1" applyBorder="1" applyAlignment="1">
      <alignment horizontal="center" vertical="top"/>
      <protection locked="0"/>
    </xf>
    <xf numFmtId="49" fontId="15" fillId="0" borderId="10" xfId="117" applyNumberFormat="1" applyFont="1" applyFill="1" applyBorder="1" applyAlignment="1">
      <alignment horizontal="center"/>
      <protection/>
    </xf>
    <xf numFmtId="2" fontId="15" fillId="0" borderId="10" xfId="117" applyNumberFormat="1" applyFont="1" applyFill="1" applyBorder="1" applyAlignment="1">
      <alignment horizontal="center"/>
      <protection/>
    </xf>
    <xf numFmtId="0" fontId="97" fillId="0" borderId="10" xfId="0" applyFont="1" applyBorder="1" applyAlignment="1">
      <alignment horizontal="left"/>
    </xf>
    <xf numFmtId="0" fontId="97" fillId="0" borderId="10" xfId="0" applyFont="1" applyBorder="1" applyAlignment="1">
      <alignment horizontal="right" wrapText="1"/>
    </xf>
    <xf numFmtId="0" fontId="27" fillId="0" borderId="10" xfId="23" applyFont="1" applyFill="1" applyBorder="1" applyAlignment="1">
      <alignment vertical="top"/>
      <protection locked="0"/>
    </xf>
    <xf numFmtId="49" fontId="27" fillId="0" borderId="10" xfId="117" applyNumberFormat="1" applyFont="1" applyFill="1" applyBorder="1">
      <alignment/>
      <protection/>
    </xf>
    <xf numFmtId="2" fontId="27" fillId="0" borderId="10" xfId="117" applyNumberFormat="1" applyFont="1" applyFill="1" applyBorder="1">
      <alignment/>
      <protection/>
    </xf>
    <xf numFmtId="0" fontId="97" fillId="0" borderId="10" xfId="0" applyFont="1" applyBorder="1" applyAlignment="1">
      <alignment horizontal="left" wrapText="1"/>
    </xf>
    <xf numFmtId="0" fontId="98" fillId="0" borderId="10" xfId="0" applyFont="1" applyBorder="1" applyAlignment="1">
      <alignment horizontal="left" wrapText="1"/>
    </xf>
    <xf numFmtId="0" fontId="98" fillId="0" borderId="10" xfId="0" applyFont="1" applyBorder="1" applyAlignment="1">
      <alignment horizontal="right" wrapText="1"/>
    </xf>
    <xf numFmtId="0" fontId="99" fillId="0" borderId="10" xfId="0" applyFont="1" applyBorder="1" applyAlignment="1">
      <alignment horizontal="right" wrapText="1"/>
    </xf>
    <xf numFmtId="0" fontId="100" fillId="0" borderId="10" xfId="0" applyFont="1" applyBorder="1" applyAlignment="1">
      <alignment horizontal="right" wrapText="1"/>
    </xf>
    <xf numFmtId="180" fontId="24" fillId="0" borderId="0" xfId="23" applyNumberFormat="1" applyFont="1" applyFill="1" applyAlignment="1">
      <alignment vertical="top"/>
      <protection locked="0"/>
    </xf>
    <xf numFmtId="0" fontId="24" fillId="0" borderId="0" xfId="117" applyFont="1" applyFill="1" applyAlignment="1">
      <alignment horizontal="center" vertical="center" wrapText="1"/>
      <protection/>
    </xf>
    <xf numFmtId="180" fontId="15" fillId="0" borderId="10" xfId="23" applyNumberFormat="1" applyFont="1" applyFill="1" applyBorder="1" applyAlignment="1">
      <alignment horizontal="center" vertical="top"/>
      <protection locked="0"/>
    </xf>
    <xf numFmtId="179" fontId="15" fillId="0" borderId="10" xfId="23" applyNumberFormat="1" applyFont="1" applyFill="1" applyBorder="1" applyAlignment="1">
      <alignment horizontal="center" vertical="top"/>
      <protection locked="0"/>
    </xf>
    <xf numFmtId="180" fontId="27" fillId="0" borderId="10" xfId="23" applyNumberFormat="1" applyFont="1" applyFill="1" applyBorder="1" applyAlignment="1">
      <alignment vertical="top"/>
      <protection locked="0"/>
    </xf>
    <xf numFmtId="49" fontId="15" fillId="0" borderId="10" xfId="117" applyNumberFormat="1" applyFont="1" applyFill="1" applyBorder="1" applyAlignment="1" applyProtection="1">
      <alignment horizontal="center" vertical="center"/>
      <protection locked="0"/>
    </xf>
    <xf numFmtId="2" fontId="15" fillId="0" borderId="10" xfId="117" applyNumberFormat="1" applyFont="1" applyFill="1" applyBorder="1" applyAlignment="1" applyProtection="1">
      <alignment horizontal="center" vertical="center"/>
      <protection locked="0"/>
    </xf>
    <xf numFmtId="0" fontId="97" fillId="0" borderId="10" xfId="0" applyFont="1" applyBorder="1" applyAlignment="1">
      <alignment horizontal="center" wrapText="1"/>
    </xf>
    <xf numFmtId="0" fontId="98" fillId="0" borderId="10" xfId="0" applyFont="1" applyBorder="1" applyAlignment="1">
      <alignment horizontal="center" wrapText="1"/>
    </xf>
    <xf numFmtId="0" fontId="99" fillId="0" borderId="10" xfId="0" applyFont="1" applyBorder="1" applyAlignment="1">
      <alignment horizontal="center" wrapText="1"/>
    </xf>
    <xf numFmtId="0" fontId="100" fillId="0" borderId="10" xfId="0" applyFont="1" applyBorder="1" applyAlignment="1">
      <alignment horizontal="center" wrapText="1"/>
    </xf>
    <xf numFmtId="0" fontId="29" fillId="0" borderId="10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right" vertical="center"/>
      <protection/>
    </xf>
    <xf numFmtId="0" fontId="101" fillId="0" borderId="0" xfId="0" applyFont="1" applyAlignment="1">
      <alignment horizontal="justify"/>
    </xf>
    <xf numFmtId="0" fontId="102" fillId="0" borderId="0" xfId="0" applyFont="1" applyAlignment="1">
      <alignment horizontal="justify"/>
    </xf>
    <xf numFmtId="0" fontId="18" fillId="0" borderId="21" xfId="126" applyFont="1" applyBorder="1" applyAlignment="1">
      <alignment wrapText="1"/>
      <protection/>
    </xf>
    <xf numFmtId="0" fontId="20" fillId="0" borderId="21" xfId="126" applyFont="1" applyBorder="1" applyAlignment="1">
      <alignment horizontal="center" wrapText="1"/>
      <protection/>
    </xf>
    <xf numFmtId="0" fontId="20" fillId="0" borderId="0" xfId="126" applyFont="1" applyAlignment="1">
      <alignment horizontal="center" wrapText="1"/>
      <protection/>
    </xf>
    <xf numFmtId="0" fontId="16" fillId="0" borderId="0" xfId="23" applyFont="1" applyFill="1" applyBorder="1" applyAlignment="1">
      <alignment vertical="top"/>
      <protection locked="0"/>
    </xf>
    <xf numFmtId="180" fontId="15" fillId="0" borderId="0" xfId="23" applyNumberFormat="1" applyFont="1" applyFill="1" applyAlignment="1">
      <alignment horizontal="left" vertical="top"/>
      <protection locked="0"/>
    </xf>
    <xf numFmtId="180" fontId="15" fillId="0" borderId="0" xfId="124" applyNumberFormat="1" applyFont="1" applyBorder="1" applyAlignment="1">
      <alignment horizontal="left" vertical="center"/>
      <protection/>
    </xf>
    <xf numFmtId="180" fontId="1" fillId="0" borderId="0" xfId="23" applyNumberFormat="1" applyFont="1" applyFill="1" applyAlignment="1">
      <alignment horizontal="left" vertical="top"/>
      <protection locked="0"/>
    </xf>
    <xf numFmtId="180" fontId="12" fillId="0" borderId="22" xfId="23" applyNumberFormat="1" applyFont="1" applyFill="1" applyBorder="1" applyAlignment="1">
      <alignment horizontal="center" vertical="center"/>
      <protection locked="0"/>
    </xf>
    <xf numFmtId="180" fontId="17" fillId="0" borderId="22" xfId="23" applyNumberFormat="1" applyFont="1" applyFill="1" applyBorder="1" applyAlignment="1">
      <alignment horizontal="center" vertical="center"/>
      <protection locked="0"/>
    </xf>
    <xf numFmtId="0" fontId="27" fillId="0" borderId="10" xfId="113" applyFont="1" applyBorder="1" applyAlignment="1">
      <alignment horizontal="center" vertical="center" wrapText="1"/>
      <protection/>
    </xf>
    <xf numFmtId="180" fontId="15" fillId="0" borderId="10" xfId="23" applyNumberFormat="1" applyFont="1" applyFill="1" applyBorder="1" applyAlignment="1">
      <alignment horizontal="center" vertical="center"/>
      <protection locked="0"/>
    </xf>
    <xf numFmtId="180" fontId="103" fillId="0" borderId="10" xfId="112" applyNumberFormat="1" applyFont="1" applyBorder="1" applyAlignment="1">
      <alignment horizontal="center" vertical="center" wrapText="1"/>
      <protection/>
    </xf>
    <xf numFmtId="179" fontId="15" fillId="0" borderId="10" xfId="23" applyNumberFormat="1" applyFont="1" applyFill="1" applyBorder="1" applyAlignment="1">
      <alignment vertical="top"/>
      <protection locked="0"/>
    </xf>
    <xf numFmtId="178" fontId="16" fillId="0" borderId="10" xfId="23" applyNumberFormat="1" applyFont="1" applyFill="1" applyBorder="1" applyAlignment="1">
      <alignment vertical="top"/>
      <protection locked="0"/>
    </xf>
    <xf numFmtId="0" fontId="16" fillId="0" borderId="10" xfId="23" applyFont="1" applyFill="1" applyBorder="1" applyAlignment="1">
      <alignment vertical="top"/>
      <protection locked="0"/>
    </xf>
    <xf numFmtId="49" fontId="16" fillId="0" borderId="10" xfId="117" applyNumberFormat="1" applyFont="1" applyFill="1" applyBorder="1">
      <alignment/>
      <protection/>
    </xf>
    <xf numFmtId="49" fontId="15" fillId="0" borderId="23" xfId="23" applyNumberFormat="1" applyFont="1" applyFill="1" applyBorder="1" applyAlignment="1">
      <alignment horizontal="left" vertical="top"/>
      <protection locked="0"/>
    </xf>
    <xf numFmtId="0" fontId="15" fillId="0" borderId="21" xfId="23" applyFont="1" applyFill="1" applyBorder="1" applyAlignment="1">
      <alignment vertical="top"/>
      <protection locked="0"/>
    </xf>
    <xf numFmtId="0" fontId="16" fillId="0" borderId="21" xfId="23" applyFont="1" applyFill="1" applyBorder="1" applyAlignment="1">
      <alignment vertical="top"/>
      <protection locked="0"/>
    </xf>
    <xf numFmtId="49" fontId="16" fillId="0" borderId="21" xfId="117" applyNumberFormat="1" applyFont="1" applyFill="1" applyBorder="1">
      <alignment/>
      <protection/>
    </xf>
    <xf numFmtId="49" fontId="15" fillId="0" borderId="24" xfId="23" applyNumberFormat="1" applyFont="1" applyFill="1" applyBorder="1" applyAlignment="1">
      <alignment horizontal="left" vertical="top"/>
      <protection locked="0"/>
    </xf>
    <xf numFmtId="0" fontId="15" fillId="0" borderId="25" xfId="23" applyFont="1" applyFill="1" applyBorder="1" applyAlignment="1">
      <alignment vertical="top"/>
      <protection locked="0"/>
    </xf>
    <xf numFmtId="0" fontId="16" fillId="0" borderId="25" xfId="23" applyFont="1" applyFill="1" applyBorder="1" applyAlignment="1">
      <alignment vertical="top"/>
      <protection locked="0"/>
    </xf>
    <xf numFmtId="49" fontId="16" fillId="0" borderId="25" xfId="117" applyNumberFormat="1" applyFont="1" applyFill="1" applyBorder="1">
      <alignment/>
      <protection/>
    </xf>
    <xf numFmtId="0" fontId="27" fillId="0" borderId="10" xfId="113" applyFont="1" applyFill="1" applyBorder="1" applyAlignment="1">
      <alignment horizontal="center" vertical="center" wrapText="1"/>
      <protection/>
    </xf>
    <xf numFmtId="2" fontId="16" fillId="0" borderId="10" xfId="117" applyNumberFormat="1" applyFont="1" applyFill="1" applyBorder="1">
      <alignment/>
      <protection/>
    </xf>
    <xf numFmtId="180" fontId="16" fillId="0" borderId="10" xfId="23" applyNumberFormat="1" applyFont="1" applyFill="1" applyBorder="1" applyAlignment="1">
      <alignment vertical="top"/>
      <protection locked="0"/>
    </xf>
    <xf numFmtId="179" fontId="16" fillId="0" borderId="10" xfId="23" applyNumberFormat="1" applyFont="1" applyFill="1" applyBorder="1" applyAlignment="1">
      <alignment vertical="top"/>
      <protection locked="0"/>
    </xf>
    <xf numFmtId="2" fontId="16" fillId="0" borderId="21" xfId="117" applyNumberFormat="1" applyFont="1" applyFill="1" applyBorder="1">
      <alignment/>
      <protection/>
    </xf>
    <xf numFmtId="180" fontId="16" fillId="0" borderId="21" xfId="23" applyNumberFormat="1" applyFont="1" applyFill="1" applyBorder="1" applyAlignment="1">
      <alignment vertical="top"/>
      <protection locked="0"/>
    </xf>
    <xf numFmtId="2" fontId="16" fillId="0" borderId="25" xfId="117" applyNumberFormat="1" applyFont="1" applyFill="1" applyBorder="1">
      <alignment/>
      <protection/>
    </xf>
    <xf numFmtId="180" fontId="16" fillId="0" borderId="25" xfId="23" applyNumberFormat="1" applyFont="1" applyFill="1" applyBorder="1" applyAlignment="1">
      <alignment vertical="top"/>
      <protection locked="0"/>
    </xf>
    <xf numFmtId="49" fontId="16" fillId="0" borderId="10" xfId="117" applyNumberFormat="1" applyFont="1" applyFill="1" applyBorder="1" applyAlignment="1" applyProtection="1">
      <alignment vertical="center"/>
      <protection locked="0"/>
    </xf>
    <xf numFmtId="2" fontId="16" fillId="0" borderId="10" xfId="117" applyNumberFormat="1" applyFont="1" applyFill="1" applyBorder="1" applyAlignment="1" applyProtection="1">
      <alignment vertical="center"/>
      <protection locked="0"/>
    </xf>
    <xf numFmtId="0" fontId="10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9" fontId="0" fillId="0" borderId="0" xfId="0" applyNumberFormat="1" applyFill="1" applyAlignment="1">
      <alignment horizontal="right" vertical="center"/>
    </xf>
    <xf numFmtId="0" fontId="4" fillId="0" borderId="0" xfId="124" applyFont="1" applyBorder="1" applyAlignment="1">
      <alignment horizontal="left" vertical="center"/>
      <protection/>
    </xf>
    <xf numFmtId="0" fontId="105" fillId="0" borderId="0" xfId="0" applyFont="1" applyFill="1" applyAlignment="1">
      <alignment horizontal="center" vertical="center"/>
    </xf>
    <xf numFmtId="0" fontId="34" fillId="0" borderId="10" xfId="0" applyFont="1" applyFill="1" applyBorder="1" applyAlignment="1" applyProtection="1">
      <alignment horizontal="center" vertical="center"/>
      <protection/>
    </xf>
    <xf numFmtId="49" fontId="34" fillId="0" borderId="10" xfId="0" applyNumberFormat="1" applyFont="1" applyFill="1" applyBorder="1" applyAlignment="1" applyProtection="1">
      <alignment horizontal="center" vertical="center"/>
      <protection locked="0"/>
    </xf>
    <xf numFmtId="179" fontId="34" fillId="0" borderId="10" xfId="0" applyNumberFormat="1" applyFont="1" applyFill="1" applyBorder="1" applyAlignment="1" applyProtection="1">
      <alignment horizontal="right" vertical="center"/>
      <protection locked="0"/>
    </xf>
    <xf numFmtId="49" fontId="27" fillId="0" borderId="10" xfId="0" applyNumberFormat="1" applyFont="1" applyFill="1" applyBorder="1" applyAlignment="1" applyProtection="1">
      <alignment horizontal="left" vertical="center"/>
      <protection locked="0"/>
    </xf>
    <xf numFmtId="49" fontId="29" fillId="0" borderId="10" xfId="0" applyNumberFormat="1" applyFont="1" applyFill="1" applyBorder="1" applyAlignment="1" applyProtection="1">
      <alignment horizontal="center" vertical="center"/>
      <protection locked="0"/>
    </xf>
    <xf numFmtId="179" fontId="29" fillId="0" borderId="10" xfId="0" applyNumberFormat="1" applyFont="1" applyFill="1" applyBorder="1" applyAlignment="1" applyProtection="1">
      <alignment horizontal="right" vertical="center"/>
      <protection locked="0"/>
    </xf>
    <xf numFmtId="179" fontId="27" fillId="0" borderId="10" xfId="0" applyNumberFormat="1" applyFont="1" applyFill="1" applyBorder="1" applyAlignment="1" applyProtection="1">
      <alignment horizontal="right" vertical="center"/>
      <protection/>
    </xf>
    <xf numFmtId="179" fontId="29" fillId="0" borderId="10" xfId="0" applyNumberFormat="1" applyFont="1" applyFill="1" applyBorder="1" applyAlignment="1" applyProtection="1">
      <alignment horizontal="right" vertical="center"/>
      <protection/>
    </xf>
    <xf numFmtId="0" fontId="35" fillId="0" borderId="0" xfId="0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 vertical="center"/>
      <protection locked="0"/>
    </xf>
    <xf numFmtId="0" fontId="36" fillId="0" borderId="0" xfId="0" applyFont="1" applyFill="1" applyAlignment="1" applyProtection="1">
      <alignment horizontal="left" vertical="center" indent="1"/>
      <protection locked="0"/>
    </xf>
    <xf numFmtId="0" fontId="37" fillId="0" borderId="0" xfId="0" applyFont="1" applyFill="1" applyAlignment="1" applyProtection="1">
      <alignment vertical="center"/>
      <protection locked="0"/>
    </xf>
    <xf numFmtId="0" fontId="37" fillId="0" borderId="0" xfId="0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 horizontal="left" indent="1"/>
      <protection locked="0"/>
    </xf>
    <xf numFmtId="0" fontId="36" fillId="0" borderId="0" xfId="0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 horizontal="center"/>
      <protection locked="0"/>
    </xf>
    <xf numFmtId="0" fontId="106" fillId="0" borderId="0" xfId="0" applyFont="1" applyFill="1" applyAlignment="1" applyProtection="1">
      <alignment horizontal="center" vertical="center" wrapText="1"/>
      <protection locked="0"/>
    </xf>
    <xf numFmtId="0" fontId="18" fillId="0" borderId="26" xfId="0" applyFont="1" applyFill="1" applyBorder="1" applyAlignment="1" applyProtection="1">
      <alignment horizontal="right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/>
      <protection locked="0"/>
    </xf>
    <xf numFmtId="49" fontId="27" fillId="0" borderId="10" xfId="0" applyNumberFormat="1" applyFont="1" applyFill="1" applyBorder="1" applyAlignment="1" applyProtection="1">
      <alignment horizontal="left" vertical="center" indent="2"/>
      <protection locked="0"/>
    </xf>
    <xf numFmtId="179" fontId="27" fillId="0" borderId="10" xfId="0" applyNumberFormat="1" applyFont="1" applyFill="1" applyBorder="1" applyAlignment="1" applyProtection="1">
      <alignment vertical="center"/>
      <protection locked="0"/>
    </xf>
    <xf numFmtId="49" fontId="27" fillId="0" borderId="10" xfId="0" applyNumberFormat="1" applyFont="1" applyFill="1" applyBorder="1" applyAlignment="1" applyProtection="1">
      <alignment horizontal="left" vertical="center" indent="1"/>
      <protection locked="0"/>
    </xf>
    <xf numFmtId="49" fontId="29" fillId="0" borderId="10" xfId="0" applyNumberFormat="1" applyFont="1" applyFill="1" applyBorder="1" applyAlignment="1" applyProtection="1">
      <alignment horizontal="left" vertical="center"/>
      <protection locked="0"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26" xfId="0" applyFont="1" applyFill="1" applyBorder="1" applyAlignment="1" applyProtection="1">
      <alignment horizontal="right" vertical="center"/>
      <protection/>
    </xf>
    <xf numFmtId="0" fontId="41" fillId="0" borderId="10" xfId="0" applyFont="1" applyFill="1" applyBorder="1" applyAlignment="1" applyProtection="1">
      <alignment horizontal="center" vertical="center" wrapText="1"/>
      <protection/>
    </xf>
    <xf numFmtId="179" fontId="41" fillId="0" borderId="10" xfId="0" applyNumberFormat="1" applyFont="1" applyFill="1" applyBorder="1" applyAlignment="1" applyProtection="1">
      <alignment horizontal="center" vertical="center"/>
      <protection/>
    </xf>
    <xf numFmtId="179" fontId="41" fillId="0" borderId="10" xfId="0" applyNumberFormat="1" applyFont="1" applyFill="1" applyBorder="1" applyAlignment="1" applyProtection="1">
      <alignment horizontal="right" vertical="center"/>
      <protection/>
    </xf>
    <xf numFmtId="0" fontId="41" fillId="0" borderId="27" xfId="0" applyFont="1" applyFill="1" applyBorder="1" applyAlignment="1" applyProtection="1">
      <alignment horizontal="right"/>
      <protection locked="0"/>
    </xf>
    <xf numFmtId="49" fontId="18" fillId="0" borderId="10" xfId="0" applyNumberFormat="1" applyFont="1" applyFill="1" applyBorder="1" applyAlignment="1" applyProtection="1">
      <alignment horizontal="left" vertical="center" indent="2"/>
      <protection locked="0"/>
    </xf>
    <xf numFmtId="49" fontId="18" fillId="0" borderId="10" xfId="0" applyNumberFormat="1" applyFont="1" applyFill="1" applyBorder="1" applyAlignment="1" applyProtection="1">
      <alignment horizontal="right" vertical="center"/>
      <protection locked="0"/>
    </xf>
    <xf numFmtId="0" fontId="42" fillId="0" borderId="0" xfId="0" applyFont="1" applyFill="1" applyAlignment="1">
      <alignment horizontal="left"/>
    </xf>
    <xf numFmtId="0" fontId="43" fillId="0" borderId="0" xfId="0" applyFont="1" applyFill="1" applyAlignment="1">
      <alignment/>
    </xf>
    <xf numFmtId="0" fontId="95" fillId="0" borderId="0" xfId="0" applyFont="1" applyFill="1" applyAlignment="1">
      <alignment/>
    </xf>
    <xf numFmtId="0" fontId="42" fillId="0" borderId="0" xfId="0" applyFont="1" applyFill="1" applyAlignment="1">
      <alignment horizontal="center" vertical="center"/>
    </xf>
    <xf numFmtId="179" fontId="42" fillId="0" borderId="0" xfId="0" applyNumberFormat="1" applyFont="1" applyFill="1" applyAlignment="1">
      <alignment horizontal="right" vertical="center"/>
    </xf>
    <xf numFmtId="0" fontId="42" fillId="0" borderId="0" xfId="0" applyFont="1" applyFill="1" applyAlignment="1">
      <alignment horizontal="right" vertical="center"/>
    </xf>
    <xf numFmtId="182" fontId="107" fillId="0" borderId="0" xfId="0" applyNumberFormat="1" applyFont="1" applyFill="1" applyAlignment="1">
      <alignment horizontal="right" vertical="center"/>
    </xf>
    <xf numFmtId="178" fontId="42" fillId="0" borderId="0" xfId="0" applyNumberFormat="1" applyFont="1" applyFill="1" applyAlignment="1">
      <alignment horizontal="right" vertical="center"/>
    </xf>
    <xf numFmtId="0" fontId="42" fillId="0" borderId="0" xfId="0" applyFont="1" applyFill="1" applyAlignment="1">
      <alignment/>
    </xf>
    <xf numFmtId="182" fontId="103" fillId="0" borderId="0" xfId="105" applyNumberFormat="1" applyFont="1" applyAlignment="1">
      <alignment horizontal="right" vertical="center"/>
      <protection/>
    </xf>
    <xf numFmtId="178" fontId="18" fillId="0" borderId="0" xfId="105" applyNumberFormat="1" applyAlignment="1">
      <alignment horizontal="right" vertical="center"/>
      <protection/>
    </xf>
    <xf numFmtId="0" fontId="39" fillId="0" borderId="0" xfId="105" applyFont="1" applyAlignment="1">
      <alignment horizontal="center" vertical="center"/>
      <protection/>
    </xf>
    <xf numFmtId="0" fontId="44" fillId="0" borderId="0" xfId="105" applyFont="1" applyAlignment="1">
      <alignment horizontal="center" vertical="center"/>
      <protection/>
    </xf>
    <xf numFmtId="179" fontId="45" fillId="0" borderId="0" xfId="105" applyNumberFormat="1" applyFont="1" applyAlignment="1">
      <alignment horizontal="right" vertical="center"/>
      <protection/>
    </xf>
    <xf numFmtId="0" fontId="45" fillId="0" borderId="0" xfId="105" applyFont="1" applyAlignment="1">
      <alignment horizontal="right" vertical="center"/>
      <protection/>
    </xf>
    <xf numFmtId="182" fontId="108" fillId="0" borderId="0" xfId="105" applyNumberFormat="1" applyFont="1" applyAlignment="1">
      <alignment horizontal="right" vertical="center"/>
      <protection/>
    </xf>
    <xf numFmtId="178" fontId="47" fillId="0" borderId="0" xfId="105" applyNumberFormat="1" applyFont="1" applyBorder="1" applyAlignment="1">
      <alignment horizontal="right" vertical="center"/>
      <protection/>
    </xf>
    <xf numFmtId="0" fontId="41" fillId="0" borderId="10" xfId="105" applyFont="1" applyBorder="1" applyAlignment="1">
      <alignment horizontal="center" vertical="center" wrapText="1"/>
      <protection/>
    </xf>
    <xf numFmtId="179" fontId="41" fillId="0" borderId="10" xfId="105" applyNumberFormat="1" applyFont="1" applyBorder="1" applyAlignment="1">
      <alignment horizontal="right" vertical="center" wrapText="1"/>
      <protection/>
    </xf>
    <xf numFmtId="0" fontId="41" fillId="0" borderId="10" xfId="105" applyFont="1" applyBorder="1" applyAlignment="1">
      <alignment horizontal="right" vertical="center" wrapText="1"/>
      <protection/>
    </xf>
    <xf numFmtId="182" fontId="41" fillId="0" borderId="10" xfId="105" applyNumberFormat="1" applyFont="1" applyBorder="1" applyAlignment="1">
      <alignment horizontal="right" vertical="center" wrapText="1"/>
      <protection/>
    </xf>
    <xf numFmtId="178" fontId="41" fillId="0" borderId="10" xfId="105" applyNumberFormat="1" applyFont="1" applyBorder="1" applyAlignment="1">
      <alignment horizontal="right" vertical="center" wrapText="1"/>
      <protection/>
    </xf>
    <xf numFmtId="0" fontId="41" fillId="0" borderId="10" xfId="0" applyFont="1" applyFill="1" applyBorder="1" applyAlignment="1" applyProtection="1">
      <alignment horizontal="center" vertical="center"/>
      <protection locked="0"/>
    </xf>
    <xf numFmtId="178" fontId="41" fillId="0" borderId="10" xfId="0" applyNumberFormat="1" applyFont="1" applyFill="1" applyBorder="1" applyAlignment="1" applyProtection="1">
      <alignment horizontal="right" vertical="center"/>
      <protection/>
    </xf>
    <xf numFmtId="0" fontId="41" fillId="0" borderId="10" xfId="0" applyFont="1" applyFill="1" applyBorder="1" applyAlignment="1" applyProtection="1">
      <alignment horizontal="left" vertical="center"/>
      <protection locked="0"/>
    </xf>
    <xf numFmtId="0" fontId="21" fillId="0" borderId="10" xfId="0" applyFont="1" applyFill="1" applyBorder="1" applyAlignment="1" applyProtection="1">
      <alignment horizontal="left" vertical="center"/>
      <protection locked="0"/>
    </xf>
    <xf numFmtId="182" fontId="21" fillId="0" borderId="10" xfId="105" applyNumberFormat="1" applyFont="1" applyBorder="1" applyAlignment="1">
      <alignment horizontal="right" vertical="center" wrapText="1"/>
      <protection/>
    </xf>
    <xf numFmtId="178" fontId="21" fillId="0" borderId="10" xfId="105" applyNumberFormat="1" applyFont="1" applyBorder="1" applyAlignment="1">
      <alignment horizontal="right" vertical="center"/>
      <protection/>
    </xf>
    <xf numFmtId="0" fontId="21" fillId="52" borderId="10" xfId="0" applyFont="1" applyFill="1" applyBorder="1" applyAlignment="1" applyProtection="1">
      <alignment horizontal="left" vertical="center"/>
      <protection locked="0"/>
    </xf>
    <xf numFmtId="182" fontId="21" fillId="52" borderId="10" xfId="105" applyNumberFormat="1" applyFont="1" applyFill="1" applyBorder="1" applyAlignment="1">
      <alignment horizontal="right" vertical="center" wrapText="1"/>
      <protection/>
    </xf>
    <xf numFmtId="178" fontId="21" fillId="52" borderId="10" xfId="105" applyNumberFormat="1" applyFont="1" applyFill="1" applyBorder="1" applyAlignment="1">
      <alignment horizontal="right" vertical="center"/>
      <protection/>
    </xf>
    <xf numFmtId="178" fontId="21" fillId="51" borderId="10" xfId="105" applyNumberFormat="1" applyFont="1" applyFill="1" applyBorder="1" applyAlignment="1">
      <alignment horizontal="right" vertical="center"/>
      <protection/>
    </xf>
    <xf numFmtId="178" fontId="41" fillId="0" borderId="10" xfId="105" applyNumberFormat="1" applyFont="1" applyBorder="1" applyAlignment="1">
      <alignment horizontal="right" vertical="center"/>
      <protection/>
    </xf>
    <xf numFmtId="179" fontId="21" fillId="0" borderId="10" xfId="105" applyNumberFormat="1" applyFont="1" applyBorder="1" applyAlignment="1">
      <alignment horizontal="right" vertical="center" wrapText="1"/>
      <protection/>
    </xf>
    <xf numFmtId="179" fontId="21" fillId="52" borderId="10" xfId="105" applyNumberFormat="1" applyFont="1" applyFill="1" applyBorder="1" applyAlignment="1">
      <alignment horizontal="right" vertical="center" wrapText="1"/>
      <protection/>
    </xf>
    <xf numFmtId="0" fontId="21" fillId="52" borderId="10" xfId="105" applyNumberFormat="1" applyFont="1" applyFill="1" applyBorder="1" applyAlignment="1">
      <alignment horizontal="right" vertical="center" wrapText="1"/>
      <protection/>
    </xf>
    <xf numFmtId="179" fontId="48" fillId="0" borderId="10" xfId="0" applyNumberFormat="1" applyFont="1" applyFill="1" applyBorder="1" applyAlignment="1">
      <alignment horizontal="right" vertical="center"/>
    </xf>
    <xf numFmtId="182" fontId="48" fillId="0" borderId="10" xfId="0" applyNumberFormat="1" applyFont="1" applyFill="1" applyBorder="1" applyAlignment="1">
      <alignment horizontal="right" vertical="center"/>
    </xf>
    <xf numFmtId="178" fontId="48" fillId="0" borderId="10" xfId="0" applyNumberFormat="1" applyFont="1" applyFill="1" applyBorder="1" applyAlignment="1">
      <alignment horizontal="right" vertical="center"/>
    </xf>
  </cellXfs>
  <cellStyles count="126">
    <cellStyle name="Normal" xfId="0"/>
    <cellStyle name="Currency [0]" xfId="15"/>
    <cellStyle name="Currency" xfId="16"/>
    <cellStyle name="常规 44" xfId="17"/>
    <cellStyle name="常规 39" xfId="18"/>
    <cellStyle name="60% - 着色 2" xfId="19"/>
    <cellStyle name="20% - 强调文字颜色 3" xfId="20"/>
    <cellStyle name="输入" xfId="21"/>
    <cellStyle name="Comma [0]" xfId="22"/>
    <cellStyle name="常规_功能分类1212zhangl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_ET_STYLE_NoName_00_" xfId="36"/>
    <cellStyle name="40% - 着色 3" xfId="37"/>
    <cellStyle name="标题" xfId="38"/>
    <cellStyle name="着色 1" xfId="39"/>
    <cellStyle name="20% - 着色 5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40% - 着色 4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40% - 着色 5" xfId="55"/>
    <cellStyle name="好" xfId="56"/>
    <cellStyle name="适中" xfId="57"/>
    <cellStyle name="着色 5" xfId="58"/>
    <cellStyle name="20% - 强调文字颜色 5" xfId="59"/>
    <cellStyle name="强调文字颜色 1" xfId="60"/>
    <cellStyle name="20% - 强调文字颜色 1" xfId="61"/>
    <cellStyle name="40% - 强调文字颜色 1" xfId="62"/>
    <cellStyle name="常规 43" xfId="63"/>
    <cellStyle name="60% - 着色 1" xfId="64"/>
    <cellStyle name="20% - 强调文字颜色 2" xfId="65"/>
    <cellStyle name="40% - 强调文字颜色 2" xfId="66"/>
    <cellStyle name="强调文字颜色 3" xfId="67"/>
    <cellStyle name="强调文字颜色 4" xfId="68"/>
    <cellStyle name="20% - 强调文字颜色 4" xfId="69"/>
    <cellStyle name="40% - 强调文字颜色 4" xfId="70"/>
    <cellStyle name="20% - 着色 1" xfId="71"/>
    <cellStyle name="强调文字颜色 5" xfId="72"/>
    <cellStyle name="40% - 强调文字颜色 5" xfId="73"/>
    <cellStyle name="20% - 着色 2" xfId="74"/>
    <cellStyle name="60% - 强调文字颜色 5" xfId="75"/>
    <cellStyle name="强调文字颜色 6" xfId="76"/>
    <cellStyle name="20% - 着色 3" xfId="77"/>
    <cellStyle name="40% - 强调文字颜色 6" xfId="78"/>
    <cellStyle name="60% - 强调文字颜色 6" xfId="79"/>
    <cellStyle name="_ET_STYLE_NoName_00__2016年人代会报告附表20160104" xfId="80"/>
    <cellStyle name="_ET_STYLE_NoName_00__国库1月5日调整表" xfId="81"/>
    <cellStyle name="差_发老吕2016基本支出测算11.28" xfId="82"/>
    <cellStyle name="20% - 着色 4" xfId="83"/>
    <cellStyle name="20% - 着色 6" xfId="84"/>
    <cellStyle name="着色 2" xfId="85"/>
    <cellStyle name="40% - 着色 1" xfId="86"/>
    <cellStyle name="40% - 着色 2" xfId="87"/>
    <cellStyle name="40% - 着色 6" xfId="88"/>
    <cellStyle name="60% - 着色 3" xfId="89"/>
    <cellStyle name="常规 45" xfId="90"/>
    <cellStyle name="60% - 着色 4" xfId="91"/>
    <cellStyle name="常规 46" xfId="92"/>
    <cellStyle name="60% - 着色 5" xfId="93"/>
    <cellStyle name="常规 47" xfId="94"/>
    <cellStyle name="60% - 着色 6" xfId="95"/>
    <cellStyle name="no dec" xfId="96"/>
    <cellStyle name="Normal_APR" xfId="97"/>
    <cellStyle name="百分比 2" xfId="98"/>
    <cellStyle name="表标题" xfId="99"/>
    <cellStyle name="差_全国各省民生政策标准10.7(lp稿)(1)" xfId="100"/>
    <cellStyle name="常规 10" xfId="101"/>
    <cellStyle name="常规 10 2" xfId="102"/>
    <cellStyle name="常规 10 3" xfId="103"/>
    <cellStyle name="常规 10 4" xfId="104"/>
    <cellStyle name="常规_07年预算表" xfId="105"/>
    <cellStyle name="常规 10 5" xfId="106"/>
    <cellStyle name="常规 11" xfId="107"/>
    <cellStyle name="常规 12" xfId="108"/>
    <cellStyle name="常规 13" xfId="109"/>
    <cellStyle name="常规 14" xfId="110"/>
    <cellStyle name="常规 19" xfId="111"/>
    <cellStyle name="常规 2" xfId="112"/>
    <cellStyle name="常规 2 2" xfId="113"/>
    <cellStyle name="常规 2 23 2" xfId="114"/>
    <cellStyle name="常规 20" xfId="115"/>
    <cellStyle name="常规 21" xfId="116"/>
    <cellStyle name="常规 3" xfId="117"/>
    <cellStyle name="常规 4" xfId="118"/>
    <cellStyle name="常规 4 2" xfId="119"/>
    <cellStyle name="常规 40" xfId="120"/>
    <cellStyle name="常规 41" xfId="121"/>
    <cellStyle name="常规 5" xfId="122"/>
    <cellStyle name="常规 7" xfId="123"/>
    <cellStyle name="常规_人代会报告附表（定）曹铂0103" xfId="124"/>
    <cellStyle name="常规 8" xfId="125"/>
    <cellStyle name="常规_2013.1.人代会报告附表" xfId="126"/>
    <cellStyle name="常规_人代会报告附表（定）曹铂0103 2" xfId="127"/>
    <cellStyle name="普通_97-917" xfId="128"/>
    <cellStyle name="千分位[0]_BT (2)" xfId="129"/>
    <cellStyle name="着色 4" xfId="130"/>
    <cellStyle name="千分位_97-917" xfId="131"/>
    <cellStyle name="千位[0]_1" xfId="132"/>
    <cellStyle name="千位_1" xfId="133"/>
    <cellStyle name="数字" xfId="134"/>
    <cellStyle name="未定义" xfId="135"/>
    <cellStyle name="小数" xfId="136"/>
    <cellStyle name="样式 1" xfId="137"/>
    <cellStyle name="着色 3" xfId="138"/>
    <cellStyle name="着色 6" xfId="13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103;&#26412;2020&#24180;&#20840;&#21439;&#21450;&#21439;&#26412;&#32423;&#39044;&#31639;&#33609;&#26696;&#32456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全收"/>
      <sheetName val="公收"/>
      <sheetName val="财力"/>
      <sheetName val="平衡表"/>
      <sheetName val="全县及县本级支出"/>
      <sheetName val="县级支出"/>
      <sheetName val="基金收入"/>
      <sheetName val="基金支出"/>
      <sheetName val="社保基金收入"/>
      <sheetName val="社保基金支出"/>
      <sheetName val="社保基金平衡"/>
    </sheetNames>
    <sheetDataSet>
      <sheetData sheetId="1">
        <row r="7">
          <cell r="B7">
            <v>39000</v>
          </cell>
          <cell r="C7">
            <v>45356</v>
          </cell>
          <cell r="D7">
            <v>46800</v>
          </cell>
        </row>
        <row r="9">
          <cell r="B9">
            <v>16200</v>
          </cell>
          <cell r="C9">
            <v>17335</v>
          </cell>
          <cell r="D9">
            <v>17500</v>
          </cell>
        </row>
        <row r="10">
          <cell r="B10">
            <v>5000</v>
          </cell>
          <cell r="C10">
            <v>4157</v>
          </cell>
          <cell r="D10">
            <v>4850</v>
          </cell>
        </row>
        <row r="12">
          <cell r="B12">
            <v>350</v>
          </cell>
          <cell r="C12">
            <v>352</v>
          </cell>
          <cell r="D12">
            <v>500</v>
          </cell>
        </row>
        <row r="13">
          <cell r="B13">
            <v>1250</v>
          </cell>
          <cell r="C13">
            <v>1576</v>
          </cell>
          <cell r="D13">
            <v>1900</v>
          </cell>
        </row>
        <row r="14">
          <cell r="B14">
            <v>2400</v>
          </cell>
          <cell r="C14">
            <v>2215</v>
          </cell>
          <cell r="D14">
            <v>2600</v>
          </cell>
        </row>
        <row r="15">
          <cell r="B15">
            <v>1300</v>
          </cell>
          <cell r="C15">
            <v>1088</v>
          </cell>
          <cell r="D15">
            <v>1100</v>
          </cell>
        </row>
        <row r="16">
          <cell r="B16">
            <v>1000</v>
          </cell>
          <cell r="C16">
            <v>866</v>
          </cell>
          <cell r="D16">
            <v>1200</v>
          </cell>
        </row>
        <row r="17">
          <cell r="B17">
            <v>2500</v>
          </cell>
          <cell r="C17">
            <v>3060</v>
          </cell>
          <cell r="D17">
            <v>3100</v>
          </cell>
        </row>
        <row r="18">
          <cell r="B18">
            <v>5000</v>
          </cell>
          <cell r="C18">
            <v>3214</v>
          </cell>
          <cell r="D18">
            <v>4000</v>
          </cell>
        </row>
        <row r="19">
          <cell r="B19">
            <v>800</v>
          </cell>
          <cell r="C19">
            <v>822</v>
          </cell>
          <cell r="D19">
            <v>1000</v>
          </cell>
        </row>
        <row r="20">
          <cell r="B20">
            <v>5500</v>
          </cell>
          <cell r="C20">
            <v>5070</v>
          </cell>
          <cell r="D20">
            <v>1600</v>
          </cell>
        </row>
        <row r="21">
          <cell r="B21">
            <v>12500</v>
          </cell>
          <cell r="C21">
            <v>8455</v>
          </cell>
          <cell r="D21">
            <v>10600</v>
          </cell>
        </row>
        <row r="22">
          <cell r="B22">
            <v>250</v>
          </cell>
          <cell r="C22">
            <v>551</v>
          </cell>
          <cell r="D22">
            <v>650</v>
          </cell>
        </row>
        <row r="24">
          <cell r="C24">
            <v>16</v>
          </cell>
        </row>
        <row r="27">
          <cell r="B27">
            <v>1500</v>
          </cell>
          <cell r="C27">
            <v>1324</v>
          </cell>
          <cell r="D27">
            <v>1350</v>
          </cell>
        </row>
        <row r="28">
          <cell r="B28">
            <v>8000</v>
          </cell>
          <cell r="C28">
            <v>9082</v>
          </cell>
          <cell r="D28">
            <v>5674</v>
          </cell>
        </row>
        <row r="29">
          <cell r="B29">
            <v>8000</v>
          </cell>
          <cell r="C29">
            <v>8516</v>
          </cell>
          <cell r="D29">
            <v>5674</v>
          </cell>
        </row>
        <row r="30">
          <cell r="B30">
            <v>200</v>
          </cell>
          <cell r="C30">
            <v>223</v>
          </cell>
          <cell r="D30">
            <v>220</v>
          </cell>
        </row>
        <row r="31">
          <cell r="B31">
            <v>400</v>
          </cell>
          <cell r="C31">
            <v>1118</v>
          </cell>
          <cell r="D31">
            <v>686</v>
          </cell>
        </row>
        <row r="32">
          <cell r="B32">
            <v>100</v>
          </cell>
          <cell r="C32">
            <v>68</v>
          </cell>
        </row>
        <row r="33">
          <cell r="B33">
            <v>1700</v>
          </cell>
          <cell r="C33">
            <v>1871</v>
          </cell>
          <cell r="D33">
            <v>6641</v>
          </cell>
        </row>
        <row r="34">
          <cell r="B34">
            <v>2100</v>
          </cell>
          <cell r="C34">
            <v>2537</v>
          </cell>
          <cell r="D34">
            <v>6000</v>
          </cell>
        </row>
        <row r="35">
          <cell r="B35">
            <v>500</v>
          </cell>
          <cell r="C35">
            <v>3573</v>
          </cell>
          <cell r="D35">
            <v>3655</v>
          </cell>
        </row>
        <row r="36">
          <cell r="B36">
            <v>2200</v>
          </cell>
          <cell r="C36">
            <v>389</v>
          </cell>
          <cell r="D36">
            <v>1000</v>
          </cell>
        </row>
      </sheetData>
      <sheetData sheetId="6">
        <row r="6">
          <cell r="G6">
            <v>275114.3421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6"/>
  <sheetViews>
    <sheetView workbookViewId="0" topLeftCell="A1">
      <selection activeCell="A2" sqref="A2:E2"/>
    </sheetView>
  </sheetViews>
  <sheetFormatPr defaultColWidth="8.00390625" defaultRowHeight="15"/>
  <cols>
    <col min="1" max="1" width="32.8515625" style="304" customWidth="1"/>
    <col min="2" max="2" width="11.7109375" style="305" hidden="1" customWidth="1"/>
    <col min="3" max="3" width="10.421875" style="306" hidden="1" customWidth="1"/>
    <col min="4" max="4" width="32.7109375" style="307" customWidth="1"/>
    <col min="5" max="5" width="15.28125" style="308" hidden="1" customWidth="1"/>
    <col min="6" max="16384" width="8.00390625" style="309" customWidth="1"/>
  </cols>
  <sheetData>
    <row r="1" spans="1:5" s="301" customFormat="1" ht="18" customHeight="1">
      <c r="A1" s="268" t="s">
        <v>0</v>
      </c>
      <c r="B1" s="49"/>
      <c r="C1" s="62"/>
      <c r="D1" s="310"/>
      <c r="E1" s="311"/>
    </row>
    <row r="2" spans="1:5" ht="37.5" customHeight="1">
      <c r="A2" s="312" t="s">
        <v>1</v>
      </c>
      <c r="B2" s="312"/>
      <c r="C2" s="312"/>
      <c r="D2" s="312"/>
      <c r="E2" s="312"/>
    </row>
    <row r="3" spans="1:5" ht="18" customHeight="1">
      <c r="A3" s="313"/>
      <c r="B3" s="314"/>
      <c r="C3" s="315"/>
      <c r="D3" s="316"/>
      <c r="E3" s="317" t="s">
        <v>2</v>
      </c>
    </row>
    <row r="4" spans="1:5" ht="12.75">
      <c r="A4" s="318" t="s">
        <v>3</v>
      </c>
      <c r="B4" s="319" t="s">
        <v>4</v>
      </c>
      <c r="C4" s="320" t="s">
        <v>5</v>
      </c>
      <c r="D4" s="321" t="s">
        <v>6</v>
      </c>
      <c r="E4" s="322" t="s">
        <v>7</v>
      </c>
    </row>
    <row r="5" spans="1:5" ht="12.75">
      <c r="A5" s="318"/>
      <c r="B5" s="319"/>
      <c r="C5" s="320"/>
      <c r="D5" s="321"/>
      <c r="E5" s="322"/>
    </row>
    <row r="6" spans="1:5" ht="12.75">
      <c r="A6" s="318"/>
      <c r="B6" s="319"/>
      <c r="C6" s="320"/>
      <c r="D6" s="321"/>
      <c r="E6" s="322"/>
    </row>
    <row r="7" spans="1:5" ht="29.25" customHeight="1">
      <c r="A7" s="323" t="s">
        <v>8</v>
      </c>
      <c r="B7" s="321">
        <f>B8+B25</f>
        <v>72005</v>
      </c>
      <c r="C7" s="321">
        <f>C8+C25</f>
        <v>72069.65</v>
      </c>
      <c r="D7" s="321">
        <f>D8+D25</f>
        <v>76754.5</v>
      </c>
      <c r="E7" s="324">
        <f>D7/C7*100-100</f>
        <v>6.500447830674915</v>
      </c>
    </row>
    <row r="8" spans="1:5" s="302" customFormat="1" ht="25.5" customHeight="1">
      <c r="A8" s="325" t="s">
        <v>9</v>
      </c>
      <c r="B8" s="321">
        <f>B9+B10+B11+B12+B15+B16+B17+B18+B19+B20+B21+B22+B23</f>
        <v>50225</v>
      </c>
      <c r="C8" s="321">
        <f>C9+C10+C11+C12+C15+C16+C17+C18+C19+C20+C21+C22+C23+C24</f>
        <v>46616.649999999994</v>
      </c>
      <c r="D8" s="321">
        <f>D9+D10+D11+D12+D15+D16+D17+D18+D19+D20+D21+D22+D23</f>
        <v>48022.5</v>
      </c>
      <c r="E8" s="324">
        <f>D8/C8*100-100</f>
        <v>3.015767971314972</v>
      </c>
    </row>
    <row r="9" spans="1:5" s="303" customFormat="1" ht="25.5" customHeight="1">
      <c r="A9" s="326" t="s">
        <v>10</v>
      </c>
      <c r="B9" s="327">
        <f>'[1]全收'!B7*0.35</f>
        <v>13650</v>
      </c>
      <c r="C9" s="327">
        <f>'[1]全收'!C7*0.35</f>
        <v>15874.599999999999</v>
      </c>
      <c r="D9" s="327">
        <f>'[1]全收'!D7*0.35</f>
        <v>16379.999999999998</v>
      </c>
      <c r="E9" s="328">
        <f aca="true" t="shared" si="0" ref="E9:E23">D9/B9*100-100</f>
        <v>20</v>
      </c>
    </row>
    <row r="10" spans="1:5" ht="25.5" customHeight="1">
      <c r="A10" s="326" t="s">
        <v>11</v>
      </c>
      <c r="B10" s="327">
        <f>'[1]全收'!B9*0.2</f>
        <v>3240</v>
      </c>
      <c r="C10" s="327">
        <f>'[1]全收'!C9*0.2</f>
        <v>3467</v>
      </c>
      <c r="D10" s="327">
        <f>'[1]全收'!D9*0.2</f>
        <v>3500</v>
      </c>
      <c r="E10" s="328">
        <f t="shared" si="0"/>
        <v>8.024691358024683</v>
      </c>
    </row>
    <row r="11" spans="1:5" ht="25.5" customHeight="1">
      <c r="A11" s="326" t="s">
        <v>12</v>
      </c>
      <c r="B11" s="327">
        <f>'[1]全收'!B10*0.3</f>
        <v>1500</v>
      </c>
      <c r="C11" s="327">
        <f>'[1]全收'!C10*0.3</f>
        <v>1247.1</v>
      </c>
      <c r="D11" s="327">
        <f>'[1]全收'!D10*0.3</f>
        <v>1455</v>
      </c>
      <c r="E11" s="328">
        <f t="shared" si="0"/>
        <v>-3</v>
      </c>
    </row>
    <row r="12" spans="1:5" s="303" customFormat="1" ht="25.5" customHeight="1">
      <c r="A12" s="326" t="s">
        <v>13</v>
      </c>
      <c r="B12" s="327">
        <f>B13+B14</f>
        <v>622.5</v>
      </c>
      <c r="C12" s="327">
        <f>C13+C14</f>
        <v>753.6000000000001</v>
      </c>
      <c r="D12" s="327">
        <f>D13+D14</f>
        <v>935</v>
      </c>
      <c r="E12" s="328">
        <f t="shared" si="0"/>
        <v>50.20080321285141</v>
      </c>
    </row>
    <row r="13" spans="1:5" s="303" customFormat="1" ht="27" customHeight="1" hidden="1">
      <c r="A13" s="329" t="s">
        <v>14</v>
      </c>
      <c r="B13" s="330">
        <f>'[1]全收'!B12*0.35</f>
        <v>122.49999999999999</v>
      </c>
      <c r="C13" s="330">
        <f>'[1]全收'!C12*0.35</f>
        <v>123.19999999999999</v>
      </c>
      <c r="D13" s="330">
        <f>'[1]全收'!D12*0.35</f>
        <v>175</v>
      </c>
      <c r="E13" s="331">
        <f t="shared" si="0"/>
        <v>42.85714285714289</v>
      </c>
    </row>
    <row r="14" spans="1:5" s="303" customFormat="1" ht="27" customHeight="1" hidden="1">
      <c r="A14" s="329" t="s">
        <v>15</v>
      </c>
      <c r="B14" s="330">
        <f>'[1]全收'!B13*0.4</f>
        <v>500</v>
      </c>
      <c r="C14" s="330">
        <f>'[1]全收'!C13*0.4</f>
        <v>630.4000000000001</v>
      </c>
      <c r="D14" s="330">
        <f>'[1]全收'!D13*0.4</f>
        <v>760</v>
      </c>
      <c r="E14" s="331">
        <f t="shared" si="0"/>
        <v>52</v>
      </c>
    </row>
    <row r="15" spans="1:5" ht="25.5" customHeight="1">
      <c r="A15" s="326" t="s">
        <v>16</v>
      </c>
      <c r="B15" s="327">
        <f>'[1]全收'!B14</f>
        <v>2400</v>
      </c>
      <c r="C15" s="327">
        <f>'[1]全收'!C14</f>
        <v>2215</v>
      </c>
      <c r="D15" s="327">
        <f>'[1]全收'!D14</f>
        <v>2600</v>
      </c>
      <c r="E15" s="332">
        <f t="shared" si="0"/>
        <v>8.333333333333329</v>
      </c>
    </row>
    <row r="16" spans="1:5" ht="25.5" customHeight="1">
      <c r="A16" s="326" t="s">
        <v>17</v>
      </c>
      <c r="B16" s="327">
        <f>'[1]全收'!B15</f>
        <v>1300</v>
      </c>
      <c r="C16" s="327">
        <f>'[1]全收'!C15</f>
        <v>1088</v>
      </c>
      <c r="D16" s="327">
        <f>'[1]全收'!D15</f>
        <v>1100</v>
      </c>
      <c r="E16" s="328">
        <f t="shared" si="0"/>
        <v>-15.384615384615387</v>
      </c>
    </row>
    <row r="17" spans="1:5" ht="25.5" customHeight="1">
      <c r="A17" s="326" t="s">
        <v>18</v>
      </c>
      <c r="B17" s="327">
        <f>'[1]全收'!B16</f>
        <v>1000</v>
      </c>
      <c r="C17" s="327">
        <f>'[1]全收'!C16</f>
        <v>866</v>
      </c>
      <c r="D17" s="327">
        <f>'[1]全收'!D16</f>
        <v>1200</v>
      </c>
      <c r="E17" s="328">
        <f t="shared" si="0"/>
        <v>20</v>
      </c>
    </row>
    <row r="18" spans="1:5" ht="25.5" customHeight="1">
      <c r="A18" s="326" t="s">
        <v>19</v>
      </c>
      <c r="B18" s="327">
        <f>'[1]全收'!B17</f>
        <v>2500</v>
      </c>
      <c r="C18" s="327">
        <f>'[1]全收'!C17</f>
        <v>3060</v>
      </c>
      <c r="D18" s="327">
        <f>'[1]全收'!D17</f>
        <v>3100</v>
      </c>
      <c r="E18" s="328">
        <f t="shared" si="0"/>
        <v>24</v>
      </c>
    </row>
    <row r="19" spans="1:5" ht="25.5" customHeight="1">
      <c r="A19" s="326" t="s">
        <v>20</v>
      </c>
      <c r="B19" s="327">
        <f>'[1]全收'!B18</f>
        <v>5000</v>
      </c>
      <c r="C19" s="327">
        <f>'[1]全收'!C18</f>
        <v>3214</v>
      </c>
      <c r="D19" s="327">
        <f>'[1]全收'!D18</f>
        <v>4000</v>
      </c>
      <c r="E19" s="332">
        <f t="shared" si="0"/>
        <v>-20</v>
      </c>
    </row>
    <row r="20" spans="1:5" ht="25.5" customHeight="1">
      <c r="A20" s="326" t="s">
        <v>21</v>
      </c>
      <c r="B20" s="327">
        <f>'[1]全收'!B19</f>
        <v>800</v>
      </c>
      <c r="C20" s="327">
        <f>'[1]全收'!C19</f>
        <v>822</v>
      </c>
      <c r="D20" s="327">
        <f>'[1]全收'!D19</f>
        <v>1000</v>
      </c>
      <c r="E20" s="328">
        <f t="shared" si="0"/>
        <v>25</v>
      </c>
    </row>
    <row r="21" spans="1:5" ht="25.5" customHeight="1">
      <c r="A21" s="326" t="s">
        <v>22</v>
      </c>
      <c r="B21" s="327">
        <f>'[1]全收'!B20</f>
        <v>5500</v>
      </c>
      <c r="C21" s="327">
        <f>'[1]全收'!C20</f>
        <v>5070</v>
      </c>
      <c r="D21" s="327">
        <f>'[1]全收'!D20</f>
        <v>1600</v>
      </c>
      <c r="E21" s="328">
        <f t="shared" si="0"/>
        <v>-70.9090909090909</v>
      </c>
    </row>
    <row r="22" spans="1:5" ht="25.5" customHeight="1">
      <c r="A22" s="326" t="s">
        <v>23</v>
      </c>
      <c r="B22" s="327">
        <f>'[1]全收'!B21</f>
        <v>12500</v>
      </c>
      <c r="C22" s="327">
        <f>'[1]全收'!C21</f>
        <v>8455</v>
      </c>
      <c r="D22" s="327">
        <f>'[1]全收'!D21</f>
        <v>10600</v>
      </c>
      <c r="E22" s="332">
        <f t="shared" si="0"/>
        <v>-15.200000000000003</v>
      </c>
    </row>
    <row r="23" spans="1:5" ht="25.5" customHeight="1">
      <c r="A23" s="326" t="s">
        <v>24</v>
      </c>
      <c r="B23" s="327">
        <f>'[1]全收'!B22*0.85</f>
        <v>212.5</v>
      </c>
      <c r="C23" s="327">
        <f>'[1]全收'!C22*0.85</f>
        <v>468.34999999999997</v>
      </c>
      <c r="D23" s="327">
        <f>'[1]全收'!D22*0.85</f>
        <v>552.5</v>
      </c>
      <c r="E23" s="328">
        <f t="shared" si="0"/>
        <v>160</v>
      </c>
    </row>
    <row r="24" spans="1:5" ht="25.5" customHeight="1">
      <c r="A24" s="326" t="s">
        <v>25</v>
      </c>
      <c r="B24" s="327"/>
      <c r="C24" s="327">
        <f>'[1]全收'!C24</f>
        <v>16</v>
      </c>
      <c r="D24" s="327"/>
      <c r="E24" s="328"/>
    </row>
    <row r="25" spans="1:5" s="302" customFormat="1" ht="25.5" customHeight="1">
      <c r="A25" s="325" t="s">
        <v>26</v>
      </c>
      <c r="B25" s="321">
        <f>B26+B33+B34+B35+B36</f>
        <v>21780</v>
      </c>
      <c r="C25" s="321">
        <f>C26+C33+C34+C35+C36</f>
        <v>25453</v>
      </c>
      <c r="D25" s="321">
        <f>D26+D33+D34+D35+D36</f>
        <v>28732</v>
      </c>
      <c r="E25" s="333">
        <f>D25/C25*100-100</f>
        <v>12.882567870192133</v>
      </c>
    </row>
    <row r="26" spans="1:5" ht="24.75" customHeight="1">
      <c r="A26" s="326" t="s">
        <v>27</v>
      </c>
      <c r="B26" s="334">
        <f>SUM(B27:B32)</f>
        <v>15280</v>
      </c>
      <c r="C26" s="334">
        <v>17083</v>
      </c>
      <c r="D26" s="334">
        <v>11436</v>
      </c>
      <c r="E26" s="328">
        <f aca="true" t="shared" si="1" ref="E26:E36">D26/B26*100-100</f>
        <v>-25.15706806282722</v>
      </c>
    </row>
    <row r="27" spans="1:5" ht="3" customHeight="1" hidden="1">
      <c r="A27" s="329" t="s">
        <v>28</v>
      </c>
      <c r="B27" s="335">
        <f>'[1]全收'!B27</f>
        <v>1500</v>
      </c>
      <c r="C27" s="335">
        <f>'[1]全收'!C27</f>
        <v>1324</v>
      </c>
      <c r="D27" s="336">
        <f>'[1]全收'!D27</f>
        <v>1350</v>
      </c>
      <c r="E27" s="331">
        <f t="shared" si="1"/>
        <v>-10</v>
      </c>
    </row>
    <row r="28" spans="1:5" ht="27" customHeight="1" hidden="1">
      <c r="A28" s="329" t="s">
        <v>29</v>
      </c>
      <c r="B28" s="335">
        <f>'[1]全收'!B28</f>
        <v>8000</v>
      </c>
      <c r="C28" s="335">
        <f>'[1]全收'!C28</f>
        <v>9082</v>
      </c>
      <c r="D28" s="336">
        <f>'[1]全收'!D28</f>
        <v>5674</v>
      </c>
      <c r="E28" s="331">
        <f t="shared" si="1"/>
        <v>-29.07499999999999</v>
      </c>
    </row>
    <row r="29" spans="1:5" ht="27" customHeight="1" hidden="1">
      <c r="A29" s="329" t="s">
        <v>30</v>
      </c>
      <c r="B29" s="335">
        <f>'[1]全收'!B29*0.65</f>
        <v>5200</v>
      </c>
      <c r="C29" s="335">
        <f>'[1]全收'!C29*0.65</f>
        <v>5535.400000000001</v>
      </c>
      <c r="D29" s="336">
        <f>'[1]全收'!D29*0.65</f>
        <v>3688.1</v>
      </c>
      <c r="E29" s="331">
        <f t="shared" si="1"/>
        <v>-29.075000000000003</v>
      </c>
    </row>
    <row r="30" spans="1:5" ht="27" customHeight="1" hidden="1">
      <c r="A30" s="329" t="s">
        <v>31</v>
      </c>
      <c r="B30" s="335">
        <f>'[1]全收'!B30*0.8</f>
        <v>160</v>
      </c>
      <c r="C30" s="335">
        <f>'[1]全收'!C30*0.8</f>
        <v>178.4</v>
      </c>
      <c r="D30" s="335">
        <f>'[1]全收'!D30*0.8</f>
        <v>176</v>
      </c>
      <c r="E30" s="331">
        <f t="shared" si="1"/>
        <v>10.000000000000014</v>
      </c>
    </row>
    <row r="31" spans="1:5" ht="27" customHeight="1" hidden="1">
      <c r="A31" s="329" t="s">
        <v>32</v>
      </c>
      <c r="B31" s="335">
        <f>'[1]全收'!B31*0.8</f>
        <v>320</v>
      </c>
      <c r="C31" s="335">
        <f>'[1]全收'!C31*0.8</f>
        <v>894.4000000000001</v>
      </c>
      <c r="D31" s="336">
        <f>'[1]全收'!D31*0.8</f>
        <v>548.8000000000001</v>
      </c>
      <c r="E31" s="331">
        <f t="shared" si="1"/>
        <v>71.50000000000003</v>
      </c>
    </row>
    <row r="32" spans="1:5" ht="27" customHeight="1" hidden="1">
      <c r="A32" s="329" t="s">
        <v>33</v>
      </c>
      <c r="B32" s="335">
        <f>'[1]全收'!B32</f>
        <v>100</v>
      </c>
      <c r="C32" s="335">
        <f>'[1]全收'!C32</f>
        <v>68</v>
      </c>
      <c r="D32" s="336">
        <f>'[1]全收'!D32</f>
        <v>0</v>
      </c>
      <c r="E32" s="331">
        <f t="shared" si="1"/>
        <v>-100</v>
      </c>
    </row>
    <row r="33" spans="1:5" s="303" customFormat="1" ht="25.5" customHeight="1">
      <c r="A33" s="326" t="s">
        <v>34</v>
      </c>
      <c r="B33" s="337">
        <f>'[1]全收'!B33</f>
        <v>1700</v>
      </c>
      <c r="C33" s="338">
        <f>'[1]全收'!C33</f>
        <v>1871</v>
      </c>
      <c r="D33" s="338">
        <f>'[1]全收'!D33</f>
        <v>6641</v>
      </c>
      <c r="E33" s="339">
        <f t="shared" si="1"/>
        <v>290.6470588235294</v>
      </c>
    </row>
    <row r="34" spans="1:5" s="303" customFormat="1" ht="25.5" customHeight="1">
      <c r="A34" s="326" t="s">
        <v>35</v>
      </c>
      <c r="B34" s="337">
        <f>'[1]全收'!B34</f>
        <v>2100</v>
      </c>
      <c r="C34" s="338">
        <f>'[1]全收'!C34</f>
        <v>2537</v>
      </c>
      <c r="D34" s="338">
        <f>'[1]全收'!D34</f>
        <v>6000</v>
      </c>
      <c r="E34" s="339">
        <f t="shared" si="1"/>
        <v>185.71428571428572</v>
      </c>
    </row>
    <row r="35" spans="1:5" s="303" customFormat="1" ht="25.5" customHeight="1">
      <c r="A35" s="326" t="s">
        <v>36</v>
      </c>
      <c r="B35" s="337">
        <f>'[1]全收'!B35</f>
        <v>500</v>
      </c>
      <c r="C35" s="338">
        <f>'[1]全收'!C35</f>
        <v>3573</v>
      </c>
      <c r="D35" s="338">
        <f>'[1]全收'!D35</f>
        <v>3655</v>
      </c>
      <c r="E35" s="339">
        <f t="shared" si="1"/>
        <v>631</v>
      </c>
    </row>
    <row r="36" spans="1:5" s="303" customFormat="1" ht="25.5" customHeight="1">
      <c r="A36" s="326" t="s">
        <v>37</v>
      </c>
      <c r="B36" s="337">
        <f>'[1]全收'!B36</f>
        <v>2200</v>
      </c>
      <c r="C36" s="338">
        <f>'[1]全收'!C36</f>
        <v>389</v>
      </c>
      <c r="D36" s="338">
        <f>'[1]全收'!D36</f>
        <v>1000</v>
      </c>
      <c r="E36" s="339">
        <f t="shared" si="1"/>
        <v>-54.54545454545455</v>
      </c>
    </row>
  </sheetData>
  <sheetProtection/>
  <mergeCells count="6">
    <mergeCell ref="A2:E2"/>
    <mergeCell ref="A4:A6"/>
    <mergeCell ref="B4:B6"/>
    <mergeCell ref="C4:C6"/>
    <mergeCell ref="D4:D6"/>
    <mergeCell ref="E4:E6"/>
  </mergeCells>
  <printOptions horizontalCentered="1"/>
  <pageMargins left="0.9840277777777777" right="0.7479166666666667" top="1.1805555555555556" bottom="0.9840277777777777" header="0.5111111111111111" footer="0.511111111111111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8"/>
  <sheetViews>
    <sheetView workbookViewId="0" topLeftCell="A16">
      <selection activeCell="AA29" sqref="AA29"/>
    </sheetView>
  </sheetViews>
  <sheetFormatPr defaultColWidth="7.00390625" defaultRowHeight="15"/>
  <cols>
    <col min="1" max="2" width="37.00390625" style="52" customWidth="1"/>
    <col min="3" max="3" width="10.421875" style="49" hidden="1" customWidth="1"/>
    <col min="4" max="4" width="9.57421875" style="54" hidden="1" customWidth="1"/>
    <col min="5" max="5" width="8.140625" style="54" hidden="1" customWidth="1"/>
    <col min="6" max="6" width="9.57421875" style="55" hidden="1" customWidth="1"/>
    <col min="7" max="7" width="17.421875" style="55" hidden="1" customWidth="1"/>
    <col min="8" max="8" width="12.421875" style="56" hidden="1" customWidth="1"/>
    <col min="9" max="9" width="7.00390625" style="57" hidden="1" customWidth="1"/>
    <col min="10" max="11" width="7.00390625" style="54" hidden="1" customWidth="1"/>
    <col min="12" max="12" width="13.8515625" style="54" hidden="1" customWidth="1"/>
    <col min="13" max="13" width="7.8515625" style="54" hidden="1" customWidth="1"/>
    <col min="14" max="14" width="9.421875" style="54" hidden="1" customWidth="1"/>
    <col min="15" max="15" width="6.8515625" style="54" hidden="1" customWidth="1"/>
    <col min="16" max="16" width="9.00390625" style="54" hidden="1" customWidth="1"/>
    <col min="17" max="17" width="5.8515625" style="54" hidden="1" customWidth="1"/>
    <col min="18" max="18" width="5.28125" style="54" hidden="1" customWidth="1"/>
    <col min="19" max="19" width="6.421875" style="54" hidden="1" customWidth="1"/>
    <col min="20" max="21" width="7.00390625" style="54" hidden="1" customWidth="1"/>
    <col min="22" max="22" width="10.57421875" style="54" hidden="1" customWidth="1"/>
    <col min="23" max="23" width="10.421875" style="54" hidden="1" customWidth="1"/>
    <col min="24" max="24" width="7.00390625" style="54" hidden="1" customWidth="1"/>
    <col min="25" max="16384" width="7.00390625" style="54" customWidth="1"/>
  </cols>
  <sheetData>
    <row r="1" spans="1:2" ht="21.75" customHeight="1">
      <c r="A1" s="58" t="s">
        <v>990</v>
      </c>
      <c r="B1" s="58"/>
    </row>
    <row r="2" spans="1:8" ht="51.75" customHeight="1">
      <c r="A2" s="154" t="s">
        <v>991</v>
      </c>
      <c r="B2" s="155"/>
      <c r="F2" s="54"/>
      <c r="G2" s="54"/>
      <c r="H2" s="54"/>
    </row>
    <row r="3" spans="2:12" ht="15">
      <c r="B3" s="141" t="s">
        <v>947</v>
      </c>
      <c r="D3" s="54">
        <v>12.11</v>
      </c>
      <c r="F3" s="54">
        <v>12.22</v>
      </c>
      <c r="G3" s="54"/>
      <c r="H3" s="54"/>
      <c r="L3" s="54">
        <v>1.2</v>
      </c>
    </row>
    <row r="4" spans="1:14" s="153" customFormat="1" ht="39" customHeight="1">
      <c r="A4" s="156" t="s">
        <v>919</v>
      </c>
      <c r="B4" s="156" t="s">
        <v>949</v>
      </c>
      <c r="C4" s="157"/>
      <c r="F4" s="158" t="s">
        <v>992</v>
      </c>
      <c r="G4" s="158" t="s">
        <v>993</v>
      </c>
      <c r="H4" s="158" t="s">
        <v>994</v>
      </c>
      <c r="I4" s="164"/>
      <c r="L4" s="158" t="s">
        <v>992</v>
      </c>
      <c r="M4" s="165" t="s">
        <v>993</v>
      </c>
      <c r="N4" s="158" t="s">
        <v>994</v>
      </c>
    </row>
    <row r="5" spans="1:24" ht="39" customHeight="1">
      <c r="A5" s="159" t="s">
        <v>923</v>
      </c>
      <c r="B5" s="160" t="s">
        <v>995</v>
      </c>
      <c r="C5" s="70">
        <v>105429</v>
      </c>
      <c r="D5" s="161">
        <v>595734.14</v>
      </c>
      <c r="E5" s="54">
        <f>104401+13602</f>
        <v>118003</v>
      </c>
      <c r="F5" s="55" t="s">
        <v>75</v>
      </c>
      <c r="G5" s="55" t="s">
        <v>924</v>
      </c>
      <c r="H5" s="56">
        <v>596221.15</v>
      </c>
      <c r="I5" s="57" t="e">
        <f>F5-A5</f>
        <v>#VALUE!</v>
      </c>
      <c r="J5" s="103" t="e">
        <f>H5-#REF!</f>
        <v>#REF!</v>
      </c>
      <c r="K5" s="103">
        <v>75943</v>
      </c>
      <c r="L5" s="55" t="s">
        <v>75</v>
      </c>
      <c r="M5" s="55" t="s">
        <v>924</v>
      </c>
      <c r="N5" s="56">
        <v>643048.95</v>
      </c>
      <c r="O5" s="57" t="e">
        <f>L5-A5</f>
        <v>#VALUE!</v>
      </c>
      <c r="P5" s="103" t="e">
        <f>N5-#REF!</f>
        <v>#REF!</v>
      </c>
      <c r="R5" s="54">
        <v>717759</v>
      </c>
      <c r="T5" s="104" t="s">
        <v>75</v>
      </c>
      <c r="U5" s="104" t="s">
        <v>924</v>
      </c>
      <c r="V5" s="105">
        <v>659380.53</v>
      </c>
      <c r="W5" s="54" t="e">
        <f>#REF!-V5</f>
        <v>#REF!</v>
      </c>
      <c r="X5" s="54" t="e">
        <f>T5-A5</f>
        <v>#VALUE!</v>
      </c>
    </row>
    <row r="6" spans="1:22" ht="39" customHeight="1">
      <c r="A6" s="159" t="s">
        <v>925</v>
      </c>
      <c r="B6" s="160" t="s">
        <v>995</v>
      </c>
      <c r="C6" s="70"/>
      <c r="D6" s="161"/>
      <c r="J6" s="103"/>
      <c r="K6" s="103"/>
      <c r="L6" s="55"/>
      <c r="M6" s="55"/>
      <c r="N6" s="56"/>
      <c r="O6" s="57"/>
      <c r="P6" s="103"/>
      <c r="T6" s="104"/>
      <c r="U6" s="104"/>
      <c r="V6" s="105"/>
    </row>
    <row r="7" spans="1:22" ht="39" customHeight="1">
      <c r="A7" s="159" t="s">
        <v>926</v>
      </c>
      <c r="B7" s="160" t="s">
        <v>995</v>
      </c>
      <c r="C7" s="70"/>
      <c r="D7" s="161"/>
      <c r="J7" s="103"/>
      <c r="K7" s="103"/>
      <c r="L7" s="55"/>
      <c r="M7" s="55"/>
      <c r="N7" s="56"/>
      <c r="O7" s="57"/>
      <c r="P7" s="103"/>
      <c r="T7" s="104"/>
      <c r="U7" s="104"/>
      <c r="V7" s="105"/>
    </row>
    <row r="8" spans="1:22" ht="39" customHeight="1">
      <c r="A8" s="159" t="s">
        <v>927</v>
      </c>
      <c r="B8" s="160" t="s">
        <v>995</v>
      </c>
      <c r="C8" s="70"/>
      <c r="D8" s="161"/>
      <c r="J8" s="103"/>
      <c r="K8" s="103"/>
      <c r="L8" s="55"/>
      <c r="M8" s="55"/>
      <c r="N8" s="56"/>
      <c r="O8" s="57"/>
      <c r="P8" s="103"/>
      <c r="T8" s="104"/>
      <c r="U8" s="104"/>
      <c r="V8" s="105"/>
    </row>
    <row r="9" spans="1:22" ht="39" customHeight="1">
      <c r="A9" s="159" t="s">
        <v>928</v>
      </c>
      <c r="B9" s="160" t="s">
        <v>995</v>
      </c>
      <c r="C9" s="70"/>
      <c r="D9" s="161"/>
      <c r="J9" s="103"/>
      <c r="K9" s="103"/>
      <c r="L9" s="55"/>
      <c r="M9" s="55"/>
      <c r="N9" s="56"/>
      <c r="O9" s="57"/>
      <c r="P9" s="103"/>
      <c r="T9" s="104"/>
      <c r="U9" s="104"/>
      <c r="V9" s="105"/>
    </row>
    <row r="10" spans="1:22" ht="39" customHeight="1">
      <c r="A10" s="159" t="s">
        <v>929</v>
      </c>
      <c r="B10" s="160" t="s">
        <v>995</v>
      </c>
      <c r="C10" s="70"/>
      <c r="D10" s="161"/>
      <c r="J10" s="103"/>
      <c r="K10" s="103"/>
      <c r="L10" s="55"/>
      <c r="M10" s="55"/>
      <c r="N10" s="56"/>
      <c r="O10" s="57"/>
      <c r="P10" s="103"/>
      <c r="T10" s="104"/>
      <c r="U10" s="104"/>
      <c r="V10" s="105"/>
    </row>
    <row r="11" spans="1:22" ht="39" customHeight="1">
      <c r="A11" s="159" t="s">
        <v>930</v>
      </c>
      <c r="B11" s="160" t="s">
        <v>995</v>
      </c>
      <c r="C11" s="70"/>
      <c r="D11" s="103"/>
      <c r="J11" s="103"/>
      <c r="K11" s="103"/>
      <c r="L11" s="55"/>
      <c r="M11" s="55"/>
      <c r="N11" s="56"/>
      <c r="O11" s="57"/>
      <c r="P11" s="103"/>
      <c r="T11" s="104"/>
      <c r="U11" s="104"/>
      <c r="V11" s="105"/>
    </row>
    <row r="12" spans="1:23" ht="39" customHeight="1">
      <c r="A12" s="159" t="s">
        <v>931</v>
      </c>
      <c r="B12" s="160" t="s">
        <v>995</v>
      </c>
      <c r="F12" s="162">
        <f>""</f>
      </c>
      <c r="G12" s="162">
        <f>""</f>
      </c>
      <c r="H12" s="162">
        <f>""</f>
      </c>
      <c r="L12" s="162">
        <f>""</f>
      </c>
      <c r="M12" s="166">
        <f>""</f>
      </c>
      <c r="N12" s="162">
        <f>""</f>
      </c>
      <c r="V12" s="167" t="e">
        <f>V13+#REF!+#REF!+#REF!+#REF!+#REF!+#REF!+#REF!+#REF!+#REF!+#REF!+#REF!+#REF!+#REF!+#REF!+#REF!+#REF!+#REF!+#REF!+#REF!+#REF!</f>
        <v>#REF!</v>
      </c>
      <c r="W12" s="167" t="e">
        <f>W13+#REF!+#REF!+#REF!+#REF!+#REF!+#REF!+#REF!+#REF!+#REF!+#REF!+#REF!+#REF!+#REF!+#REF!+#REF!+#REF!+#REF!+#REF!+#REF!+#REF!</f>
        <v>#REF!</v>
      </c>
    </row>
    <row r="13" spans="1:24" ht="39" customHeight="1">
      <c r="A13" s="159" t="s">
        <v>932</v>
      </c>
      <c r="B13" s="160" t="s">
        <v>995</v>
      </c>
      <c r="P13" s="103"/>
      <c r="T13" s="104" t="s">
        <v>836</v>
      </c>
      <c r="U13" s="104" t="s">
        <v>996</v>
      </c>
      <c r="V13" s="105">
        <v>19998</v>
      </c>
      <c r="W13" s="54" t="e">
        <f>#REF!-V13</f>
        <v>#REF!</v>
      </c>
      <c r="X13" s="54" t="e">
        <f>T13-A13</f>
        <v>#VALUE!</v>
      </c>
    </row>
    <row r="14" spans="1:24" ht="39" customHeight="1">
      <c r="A14" s="159" t="s">
        <v>933</v>
      </c>
      <c r="B14" s="160" t="s">
        <v>995</v>
      </c>
      <c r="P14" s="103"/>
      <c r="T14" s="104" t="s">
        <v>838</v>
      </c>
      <c r="U14" s="104" t="s">
        <v>997</v>
      </c>
      <c r="V14" s="105">
        <v>19998</v>
      </c>
      <c r="W14" s="54" t="e">
        <f>#REF!-V14</f>
        <v>#REF!</v>
      </c>
      <c r="X14" s="54" t="e">
        <f>T14-A14</f>
        <v>#VALUE!</v>
      </c>
    </row>
    <row r="15" spans="1:24" ht="39" customHeight="1">
      <c r="A15" s="159" t="s">
        <v>934</v>
      </c>
      <c r="B15" s="160" t="s">
        <v>995</v>
      </c>
      <c r="P15" s="103"/>
      <c r="T15" s="104" t="s">
        <v>998</v>
      </c>
      <c r="U15" s="104" t="s">
        <v>999</v>
      </c>
      <c r="V15" s="105">
        <v>19998</v>
      </c>
      <c r="W15" s="54" t="e">
        <f>#REF!-V15</f>
        <v>#REF!</v>
      </c>
      <c r="X15" s="54" t="e">
        <f>T15-A15</f>
        <v>#VALUE!</v>
      </c>
    </row>
    <row r="16" spans="1:16" ht="39" customHeight="1">
      <c r="A16" s="159" t="s">
        <v>935</v>
      </c>
      <c r="B16" s="160" t="s">
        <v>995</v>
      </c>
      <c r="P16" s="103"/>
    </row>
    <row r="17" spans="1:16" ht="39" customHeight="1">
      <c r="A17" s="159" t="s">
        <v>936</v>
      </c>
      <c r="B17" s="160" t="s">
        <v>995</v>
      </c>
      <c r="C17" s="54"/>
      <c r="F17" s="54"/>
      <c r="G17" s="54"/>
      <c r="H17" s="54"/>
      <c r="I17" s="54"/>
      <c r="P17" s="103"/>
    </row>
    <row r="18" spans="1:16" ht="39" customHeight="1">
      <c r="A18" s="159" t="s">
        <v>937</v>
      </c>
      <c r="B18" s="160" t="s">
        <v>995</v>
      </c>
      <c r="C18" s="54"/>
      <c r="F18" s="54"/>
      <c r="G18" s="54"/>
      <c r="H18" s="54"/>
      <c r="I18" s="54"/>
      <c r="P18" s="103"/>
    </row>
    <row r="19" spans="1:16" ht="39" customHeight="1">
      <c r="A19" s="159" t="s">
        <v>938</v>
      </c>
      <c r="B19" s="160" t="s">
        <v>995</v>
      </c>
      <c r="C19" s="54"/>
      <c r="F19" s="54"/>
      <c r="G19" s="54"/>
      <c r="H19" s="54"/>
      <c r="I19" s="54"/>
      <c r="P19" s="103"/>
    </row>
    <row r="20" spans="1:16" ht="39" customHeight="1">
      <c r="A20" s="159" t="s">
        <v>939</v>
      </c>
      <c r="B20" s="160" t="s">
        <v>995</v>
      </c>
      <c r="C20" s="54"/>
      <c r="F20" s="54"/>
      <c r="G20" s="54"/>
      <c r="H20" s="54"/>
      <c r="I20" s="54"/>
      <c r="P20" s="103"/>
    </row>
    <row r="21" spans="1:16" ht="39" customHeight="1">
      <c r="A21" s="159" t="s">
        <v>940</v>
      </c>
      <c r="B21" s="160" t="s">
        <v>995</v>
      </c>
      <c r="C21" s="54"/>
      <c r="F21" s="54"/>
      <c r="G21" s="54"/>
      <c r="H21" s="54"/>
      <c r="I21" s="54"/>
      <c r="P21" s="103"/>
    </row>
    <row r="22" spans="1:16" ht="39" customHeight="1">
      <c r="A22" s="159" t="s">
        <v>941</v>
      </c>
      <c r="B22" s="160" t="s">
        <v>995</v>
      </c>
      <c r="C22" s="54"/>
      <c r="F22" s="54"/>
      <c r="G22" s="54"/>
      <c r="H22" s="54"/>
      <c r="I22" s="54"/>
      <c r="P22" s="103"/>
    </row>
    <row r="23" spans="1:16" ht="39" customHeight="1">
      <c r="A23" s="159" t="s">
        <v>942</v>
      </c>
      <c r="B23" s="160" t="s">
        <v>995</v>
      </c>
      <c r="C23" s="54"/>
      <c r="F23" s="54"/>
      <c r="G23" s="54"/>
      <c r="H23" s="54"/>
      <c r="I23" s="54"/>
      <c r="P23" s="103"/>
    </row>
    <row r="24" spans="1:16" ht="39" customHeight="1">
      <c r="A24" s="159" t="s">
        <v>943</v>
      </c>
      <c r="B24" s="160" t="s">
        <v>995</v>
      </c>
      <c r="C24" s="54"/>
      <c r="F24" s="54"/>
      <c r="G24" s="54"/>
      <c r="H24" s="54"/>
      <c r="I24" s="54"/>
      <c r="P24" s="103"/>
    </row>
    <row r="25" spans="1:16" ht="39" customHeight="1">
      <c r="A25" s="163" t="s">
        <v>944</v>
      </c>
      <c r="B25" s="160" t="s">
        <v>995</v>
      </c>
      <c r="C25" s="54"/>
      <c r="F25" s="54"/>
      <c r="G25" s="54"/>
      <c r="H25" s="54"/>
      <c r="I25" s="54"/>
      <c r="P25" s="103"/>
    </row>
    <row r="26" spans="1:16" ht="39" customHeight="1">
      <c r="A26" s="159" t="s">
        <v>74</v>
      </c>
      <c r="B26" s="160" t="s">
        <v>995</v>
      </c>
      <c r="C26" s="54"/>
      <c r="F26" s="54"/>
      <c r="G26" s="54"/>
      <c r="H26" s="54"/>
      <c r="I26" s="54"/>
      <c r="P26" s="103"/>
    </row>
    <row r="27" spans="1:16" ht="19.5" customHeight="1">
      <c r="A27" s="152" t="s">
        <v>1000</v>
      </c>
      <c r="B27" s="54"/>
      <c r="C27" s="54"/>
      <c r="F27" s="54"/>
      <c r="G27" s="54"/>
      <c r="H27" s="54"/>
      <c r="I27" s="54"/>
      <c r="P27" s="103"/>
    </row>
    <row r="28" spans="1:16" ht="19.5" customHeight="1">
      <c r="A28" s="54"/>
      <c r="B28" s="54"/>
      <c r="C28" s="54"/>
      <c r="F28" s="54"/>
      <c r="G28" s="54"/>
      <c r="H28" s="54"/>
      <c r="I28" s="54"/>
      <c r="P28" s="103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B8" sqref="B8"/>
    </sheetView>
  </sheetViews>
  <sheetFormatPr defaultColWidth="0" defaultRowHeight="15"/>
  <cols>
    <col min="1" max="2" width="37.57421875" style="135" customWidth="1"/>
    <col min="3" max="3" width="8.00390625" style="135" bestFit="1" customWidth="1"/>
    <col min="4" max="4" width="7.8515625" style="135" bestFit="1" customWidth="1"/>
    <col min="5" max="5" width="8.421875" style="135" hidden="1" customWidth="1"/>
    <col min="6" max="6" width="7.8515625" style="135" hidden="1" customWidth="1"/>
    <col min="7" max="254" width="7.8515625" style="135" customWidth="1"/>
    <col min="255" max="255" width="35.7109375" style="135" customWidth="1"/>
    <col min="256" max="256" width="0" style="135" hidden="1" customWidth="1"/>
  </cols>
  <sheetData>
    <row r="1" spans="1:2" ht="27" customHeight="1">
      <c r="A1" s="136" t="s">
        <v>1001</v>
      </c>
      <c r="B1" s="137"/>
    </row>
    <row r="2" spans="1:2" ht="39.75" customHeight="1">
      <c r="A2" s="138" t="s">
        <v>1002</v>
      </c>
      <c r="B2" s="139"/>
    </row>
    <row r="3" spans="1:2" s="131" customFormat="1" ht="18.75" customHeight="1">
      <c r="A3" s="140"/>
      <c r="B3" s="141" t="s">
        <v>947</v>
      </c>
    </row>
    <row r="4" spans="1:3" s="132" customFormat="1" ht="53.25" customHeight="1">
      <c r="A4" s="142" t="s">
        <v>948</v>
      </c>
      <c r="B4" s="143" t="s">
        <v>949</v>
      </c>
      <c r="C4" s="144"/>
    </row>
    <row r="5" spans="1:3" s="133" customFormat="1" ht="53.25" customHeight="1">
      <c r="A5" s="145" t="s">
        <v>1003</v>
      </c>
      <c r="B5" s="146">
        <v>0</v>
      </c>
      <c r="C5" s="147"/>
    </row>
    <row r="6" spans="1:5" s="131" customFormat="1" ht="53.25" customHeight="1">
      <c r="A6" s="145" t="s">
        <v>1003</v>
      </c>
      <c r="B6" s="146">
        <v>0</v>
      </c>
      <c r="C6" s="148"/>
      <c r="E6" s="131">
        <v>988753</v>
      </c>
    </row>
    <row r="7" spans="1:5" s="131" customFormat="1" ht="53.25" customHeight="1">
      <c r="A7" s="145" t="s">
        <v>1003</v>
      </c>
      <c r="B7" s="146">
        <v>0</v>
      </c>
      <c r="C7" s="148"/>
      <c r="E7" s="131">
        <v>822672</v>
      </c>
    </row>
    <row r="8" spans="1:3" s="134" customFormat="1" ht="53.25" customHeight="1">
      <c r="A8" s="149" t="s">
        <v>1004</v>
      </c>
      <c r="B8" s="150">
        <v>0</v>
      </c>
      <c r="C8" s="151"/>
    </row>
    <row r="9" ht="14.25">
      <c r="A9" s="152" t="s">
        <v>1000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B8"/>
  <sheetViews>
    <sheetView workbookViewId="0" topLeftCell="A1">
      <selection activeCell="A8" sqref="A8"/>
    </sheetView>
  </sheetViews>
  <sheetFormatPr defaultColWidth="9.00390625" defaultRowHeight="15"/>
  <cols>
    <col min="1" max="1" width="33.28125" style="110" customWidth="1"/>
    <col min="2" max="2" width="33.28125" style="111" customWidth="1"/>
    <col min="3" max="16384" width="9.00390625" style="110" customWidth="1"/>
  </cols>
  <sheetData>
    <row r="1" ht="21" customHeight="1">
      <c r="A1" s="106" t="s">
        <v>1005</v>
      </c>
    </row>
    <row r="2" spans="1:2" ht="24.75" customHeight="1">
      <c r="A2" s="112" t="s">
        <v>1006</v>
      </c>
      <c r="B2" s="112"/>
    </row>
    <row r="3" s="106" customFormat="1" ht="24" customHeight="1">
      <c r="B3" s="114" t="s">
        <v>953</v>
      </c>
    </row>
    <row r="4" spans="1:2" s="186" customFormat="1" ht="51" customHeight="1">
      <c r="A4" s="188" t="s">
        <v>1007</v>
      </c>
      <c r="B4" s="189" t="s">
        <v>949</v>
      </c>
    </row>
    <row r="5" spans="1:2" s="187" customFormat="1" ht="48" customHeight="1">
      <c r="A5" s="190" t="s">
        <v>1008</v>
      </c>
      <c r="B5" s="191" t="s">
        <v>995</v>
      </c>
    </row>
    <row r="6" spans="1:2" s="187" customFormat="1" ht="48" customHeight="1">
      <c r="A6" s="190" t="s">
        <v>1009</v>
      </c>
      <c r="B6" s="191" t="s">
        <v>995</v>
      </c>
    </row>
    <row r="7" spans="1:2" s="107" customFormat="1" ht="48" customHeight="1">
      <c r="A7" s="115" t="s">
        <v>1004</v>
      </c>
      <c r="B7" s="192" t="s">
        <v>995</v>
      </c>
    </row>
    <row r="8" ht="14.25">
      <c r="A8" s="152" t="s">
        <v>1000</v>
      </c>
    </row>
  </sheetData>
  <sheetProtection/>
  <mergeCells count="1">
    <mergeCell ref="A2:B2"/>
  </mergeCells>
  <printOptions horizontalCentered="1"/>
  <pageMargins left="0.9199999999999999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X23"/>
  <sheetViews>
    <sheetView workbookViewId="0" topLeftCell="A1">
      <selection activeCell="A8" sqref="A8"/>
    </sheetView>
  </sheetViews>
  <sheetFormatPr defaultColWidth="7.00390625" defaultRowHeight="15"/>
  <cols>
    <col min="1" max="1" width="35.140625" style="52" customWidth="1"/>
    <col min="2" max="2" width="29.57421875" style="53" customWidth="1"/>
    <col min="3" max="3" width="10.421875" style="49" hidden="1" customWidth="1"/>
    <col min="4" max="4" width="9.57421875" style="54" hidden="1" customWidth="1"/>
    <col min="5" max="5" width="8.140625" style="54" hidden="1" customWidth="1"/>
    <col min="6" max="6" width="9.57421875" style="55" hidden="1" customWidth="1"/>
    <col min="7" max="7" width="17.421875" style="55" hidden="1" customWidth="1"/>
    <col min="8" max="8" width="12.421875" style="56" hidden="1" customWidth="1"/>
    <col min="9" max="9" width="7.00390625" style="57" hidden="1" customWidth="1"/>
    <col min="10" max="11" width="7.00390625" style="54" hidden="1" customWidth="1"/>
    <col min="12" max="12" width="13.8515625" style="54" hidden="1" customWidth="1"/>
    <col min="13" max="13" width="7.8515625" style="54" hidden="1" customWidth="1"/>
    <col min="14" max="14" width="9.421875" style="54" hidden="1" customWidth="1"/>
    <col min="15" max="15" width="6.8515625" style="54" hidden="1" customWidth="1"/>
    <col min="16" max="16" width="9.00390625" style="54" hidden="1" customWidth="1"/>
    <col min="17" max="17" width="5.8515625" style="54" hidden="1" customWidth="1"/>
    <col min="18" max="18" width="5.28125" style="54" hidden="1" customWidth="1"/>
    <col min="19" max="19" width="6.421875" style="54" hidden="1" customWidth="1"/>
    <col min="20" max="21" width="7.00390625" style="54" hidden="1" customWidth="1"/>
    <col min="22" max="22" width="10.57421875" style="54" hidden="1" customWidth="1"/>
    <col min="23" max="23" width="10.421875" style="54" hidden="1" customWidth="1"/>
    <col min="24" max="24" width="7.00390625" style="54" hidden="1" customWidth="1"/>
    <col min="25" max="16384" width="7.00390625" style="54" customWidth="1"/>
  </cols>
  <sheetData>
    <row r="1" ht="29.25" customHeight="1">
      <c r="A1" s="58" t="s">
        <v>1010</v>
      </c>
    </row>
    <row r="2" spans="1:8" ht="28.5" customHeight="1">
      <c r="A2" s="59" t="s">
        <v>1011</v>
      </c>
      <c r="B2" s="61"/>
      <c r="F2" s="54"/>
      <c r="G2" s="54"/>
      <c r="H2" s="54"/>
    </row>
    <row r="3" spans="1:12" s="49" customFormat="1" ht="21.75" customHeight="1">
      <c r="A3" s="52"/>
      <c r="B3" s="181" t="s">
        <v>953</v>
      </c>
      <c r="D3" s="49">
        <v>12.11</v>
      </c>
      <c r="F3" s="49">
        <v>12.22</v>
      </c>
      <c r="I3" s="53"/>
      <c r="L3" s="49">
        <v>1.2</v>
      </c>
    </row>
    <row r="4" spans="1:14" s="49" customFormat="1" ht="39" customHeight="1">
      <c r="A4" s="156" t="s">
        <v>1007</v>
      </c>
      <c r="B4" s="65" t="s">
        <v>1012</v>
      </c>
      <c r="F4" s="66" t="s">
        <v>1013</v>
      </c>
      <c r="G4" s="66" t="s">
        <v>1014</v>
      </c>
      <c r="H4" s="66" t="s">
        <v>1015</v>
      </c>
      <c r="I4" s="53"/>
      <c r="L4" s="66" t="s">
        <v>1013</v>
      </c>
      <c r="M4" s="90" t="s">
        <v>1014</v>
      </c>
      <c r="N4" s="66" t="s">
        <v>1015</v>
      </c>
    </row>
    <row r="5" spans="1:24" s="52" customFormat="1" ht="39" customHeight="1">
      <c r="A5" s="182" t="s">
        <v>1016</v>
      </c>
      <c r="B5" s="160" t="s">
        <v>995</v>
      </c>
      <c r="C5" s="52">
        <v>105429</v>
      </c>
      <c r="D5" s="52">
        <v>595734.14</v>
      </c>
      <c r="E5" s="52">
        <f>104401+13602</f>
        <v>118003</v>
      </c>
      <c r="F5" s="183" t="s">
        <v>75</v>
      </c>
      <c r="G5" s="183" t="s">
        <v>1017</v>
      </c>
      <c r="H5" s="183">
        <v>596221.15</v>
      </c>
      <c r="I5" s="52" t="e">
        <f>F5-A5</f>
        <v>#VALUE!</v>
      </c>
      <c r="J5" s="52">
        <f>H5-B5</f>
        <v>596221.15</v>
      </c>
      <c r="K5" s="52">
        <v>75943</v>
      </c>
      <c r="L5" s="183" t="s">
        <v>75</v>
      </c>
      <c r="M5" s="183" t="s">
        <v>1017</v>
      </c>
      <c r="N5" s="183">
        <v>643048.95</v>
      </c>
      <c r="O5" s="52" t="e">
        <f>L5-A5</f>
        <v>#VALUE!</v>
      </c>
      <c r="P5" s="52">
        <f>N5-B5</f>
        <v>643048.95</v>
      </c>
      <c r="R5" s="52">
        <v>717759</v>
      </c>
      <c r="T5" s="185" t="s">
        <v>75</v>
      </c>
      <c r="U5" s="185" t="s">
        <v>1017</v>
      </c>
      <c r="V5" s="185">
        <v>659380.53</v>
      </c>
      <c r="W5" s="52">
        <f>B5-V5</f>
        <v>-659380.53</v>
      </c>
      <c r="X5" s="52" t="e">
        <f>T5-A5</f>
        <v>#VALUE!</v>
      </c>
    </row>
    <row r="6" spans="1:24" s="49" customFormat="1" ht="39" customHeight="1">
      <c r="A6" s="182" t="s">
        <v>1018</v>
      </c>
      <c r="B6" s="87">
        <v>0</v>
      </c>
      <c r="C6" s="70">
        <v>105429</v>
      </c>
      <c r="D6" s="71">
        <v>595734.14</v>
      </c>
      <c r="E6" s="49">
        <f>104401+13602</f>
        <v>118003</v>
      </c>
      <c r="F6" s="72" t="s">
        <v>75</v>
      </c>
      <c r="G6" s="72" t="s">
        <v>1017</v>
      </c>
      <c r="H6" s="91">
        <v>596221.15</v>
      </c>
      <c r="I6" s="53" t="e">
        <f>F6-A6</f>
        <v>#VALUE!</v>
      </c>
      <c r="J6" s="70">
        <f>H6-B6</f>
        <v>596221.15</v>
      </c>
      <c r="K6" s="70">
        <v>75943</v>
      </c>
      <c r="L6" s="72" t="s">
        <v>75</v>
      </c>
      <c r="M6" s="72" t="s">
        <v>1017</v>
      </c>
      <c r="N6" s="91">
        <v>643048.95</v>
      </c>
      <c r="O6" s="53" t="e">
        <f>L6-A6</f>
        <v>#VALUE!</v>
      </c>
      <c r="P6" s="70">
        <f>N6-B6</f>
        <v>643048.95</v>
      </c>
      <c r="R6" s="49">
        <v>717759</v>
      </c>
      <c r="T6" s="96" t="s">
        <v>75</v>
      </c>
      <c r="U6" s="96" t="s">
        <v>1017</v>
      </c>
      <c r="V6" s="97">
        <v>659380.53</v>
      </c>
      <c r="W6" s="49">
        <f>B6-V6</f>
        <v>-659380.53</v>
      </c>
      <c r="X6" s="49" t="e">
        <f>T6-A6</f>
        <v>#VALUE!</v>
      </c>
    </row>
    <row r="7" spans="1:23" s="49" customFormat="1" ht="39" customHeight="1">
      <c r="A7" s="184" t="s">
        <v>74</v>
      </c>
      <c r="B7" s="69">
        <v>0</v>
      </c>
      <c r="F7" s="66">
        <f>""</f>
      </c>
      <c r="G7" s="66">
        <f>""</f>
      </c>
      <c r="H7" s="66">
        <f>""</f>
      </c>
      <c r="I7" s="53"/>
      <c r="L7" s="66">
        <f>""</f>
      </c>
      <c r="M7" s="90">
        <f>""</f>
      </c>
      <c r="N7" s="66">
        <f>""</f>
      </c>
      <c r="V7" s="102" t="e">
        <f>V8+#REF!+#REF!+#REF!+#REF!+#REF!+#REF!+#REF!+#REF!+#REF!+#REF!+#REF!+#REF!+#REF!+#REF!+#REF!+#REF!+#REF!+#REF!+#REF!+#REF!</f>
        <v>#REF!</v>
      </c>
      <c r="W7" s="102" t="e">
        <f>W8+#REF!+#REF!+#REF!+#REF!+#REF!+#REF!+#REF!+#REF!+#REF!+#REF!+#REF!+#REF!+#REF!+#REF!+#REF!+#REF!+#REF!+#REF!+#REF!+#REF!</f>
        <v>#REF!</v>
      </c>
    </row>
    <row r="8" spans="1:24" ht="19.5" customHeight="1">
      <c r="A8" s="152" t="s">
        <v>1000</v>
      </c>
      <c r="P8" s="103"/>
      <c r="T8" s="104" t="s">
        <v>836</v>
      </c>
      <c r="U8" s="104" t="s">
        <v>996</v>
      </c>
      <c r="V8" s="105">
        <v>19998</v>
      </c>
      <c r="W8" s="54">
        <f>B8-V8</f>
        <v>-19998</v>
      </c>
      <c r="X8" s="54" t="e">
        <f>T8-A8</f>
        <v>#VALUE!</v>
      </c>
    </row>
    <row r="9" spans="16:24" ht="19.5" customHeight="1">
      <c r="P9" s="103"/>
      <c r="T9" s="104" t="s">
        <v>838</v>
      </c>
      <c r="U9" s="104" t="s">
        <v>997</v>
      </c>
      <c r="V9" s="105">
        <v>19998</v>
      </c>
      <c r="W9" s="54">
        <f>B9-V9</f>
        <v>-19998</v>
      </c>
      <c r="X9" s="54">
        <f>T9-A9</f>
        <v>23203</v>
      </c>
    </row>
    <row r="10" spans="16:24" ht="19.5" customHeight="1">
      <c r="P10" s="103"/>
      <c r="T10" s="104" t="s">
        <v>998</v>
      </c>
      <c r="U10" s="104" t="s">
        <v>999</v>
      </c>
      <c r="V10" s="105">
        <v>19998</v>
      </c>
      <c r="W10" s="54">
        <f>B10-V10</f>
        <v>-19998</v>
      </c>
      <c r="X10" s="54">
        <f>T10-A10</f>
        <v>2320301</v>
      </c>
    </row>
    <row r="11" ht="19.5" customHeight="1">
      <c r="P11" s="103"/>
    </row>
    <row r="12" ht="19.5" customHeight="1">
      <c r="P12" s="103"/>
    </row>
    <row r="13" ht="19.5" customHeight="1">
      <c r="P13" s="103"/>
    </row>
    <row r="14" ht="19.5" customHeight="1">
      <c r="P14" s="103"/>
    </row>
    <row r="15" ht="19.5" customHeight="1">
      <c r="P15" s="103"/>
    </row>
    <row r="16" ht="19.5" customHeight="1">
      <c r="P16" s="103"/>
    </row>
    <row r="17" ht="19.5" customHeight="1">
      <c r="P17" s="103"/>
    </row>
    <row r="18" ht="19.5" customHeight="1">
      <c r="P18" s="103"/>
    </row>
    <row r="19" ht="19.5" customHeight="1">
      <c r="P19" s="103"/>
    </row>
    <row r="20" ht="19.5" customHeight="1">
      <c r="P20" s="103"/>
    </row>
    <row r="21" ht="19.5" customHeight="1">
      <c r="P21" s="103"/>
    </row>
    <row r="22" ht="19.5" customHeight="1">
      <c r="P22" s="103"/>
    </row>
    <row r="23" ht="19.5" customHeight="1">
      <c r="P23" s="103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Y26"/>
  <sheetViews>
    <sheetView workbookViewId="0" topLeftCell="A1">
      <selection activeCell="A11" sqref="A11"/>
    </sheetView>
  </sheetViews>
  <sheetFormatPr defaultColWidth="7.00390625" defaultRowHeight="15"/>
  <cols>
    <col min="1" max="1" width="14.57421875" style="52" customWidth="1"/>
    <col min="2" max="2" width="46.57421875" style="49" customWidth="1"/>
    <col min="3" max="3" width="13.00390625" style="53" customWidth="1"/>
    <col min="4" max="4" width="10.421875" style="49" hidden="1" customWidth="1"/>
    <col min="5" max="5" width="9.57421875" style="54" hidden="1" customWidth="1"/>
    <col min="6" max="6" width="8.140625" style="54" hidden="1" customWidth="1"/>
    <col min="7" max="7" width="9.57421875" style="55" hidden="1" customWidth="1"/>
    <col min="8" max="8" width="17.421875" style="55" hidden="1" customWidth="1"/>
    <col min="9" max="9" width="12.421875" style="56" hidden="1" customWidth="1"/>
    <col min="10" max="10" width="7.00390625" style="57" hidden="1" customWidth="1"/>
    <col min="11" max="12" width="7.00390625" style="54" hidden="1" customWidth="1"/>
    <col min="13" max="13" width="13.8515625" style="54" hidden="1" customWidth="1"/>
    <col min="14" max="14" width="7.8515625" style="54" hidden="1" customWidth="1"/>
    <col min="15" max="15" width="9.421875" style="54" hidden="1" customWidth="1"/>
    <col min="16" max="16" width="6.8515625" style="54" hidden="1" customWidth="1"/>
    <col min="17" max="17" width="9.00390625" style="54" hidden="1" customWidth="1"/>
    <col min="18" max="18" width="5.8515625" style="54" hidden="1" customWidth="1"/>
    <col min="19" max="19" width="5.28125" style="54" hidden="1" customWidth="1"/>
    <col min="20" max="20" width="6.421875" style="54" hidden="1" customWidth="1"/>
    <col min="21" max="22" width="7.00390625" style="54" hidden="1" customWidth="1"/>
    <col min="23" max="23" width="10.57421875" style="54" hidden="1" customWidth="1"/>
    <col min="24" max="24" width="10.421875" style="54" hidden="1" customWidth="1"/>
    <col min="25" max="25" width="7.00390625" style="54" hidden="1" customWidth="1"/>
    <col min="26" max="16384" width="7.00390625" style="54" customWidth="1"/>
  </cols>
  <sheetData>
    <row r="1" ht="23.25" customHeight="1">
      <c r="A1" s="58" t="s">
        <v>1019</v>
      </c>
    </row>
    <row r="2" spans="1:9" ht="24">
      <c r="A2" s="59" t="s">
        <v>1020</v>
      </c>
      <c r="B2" s="60"/>
      <c r="C2" s="61"/>
      <c r="G2" s="54"/>
      <c r="H2" s="54"/>
      <c r="I2" s="54"/>
    </row>
    <row r="3" spans="3:13" ht="15">
      <c r="C3" s="141" t="s">
        <v>947</v>
      </c>
      <c r="E3" s="54">
        <v>12.11</v>
      </c>
      <c r="G3" s="54">
        <v>12.22</v>
      </c>
      <c r="H3" s="54"/>
      <c r="I3" s="54"/>
      <c r="M3" s="54">
        <v>1.2</v>
      </c>
    </row>
    <row r="4" spans="1:15" ht="45.75" customHeight="1">
      <c r="A4" s="63" t="s">
        <v>1021</v>
      </c>
      <c r="B4" s="64" t="s">
        <v>1022</v>
      </c>
      <c r="C4" s="65" t="s">
        <v>1012</v>
      </c>
      <c r="G4" s="162" t="s">
        <v>1023</v>
      </c>
      <c r="H4" s="162" t="s">
        <v>1024</v>
      </c>
      <c r="I4" s="162" t="s">
        <v>1025</v>
      </c>
      <c r="M4" s="162" t="s">
        <v>1023</v>
      </c>
      <c r="N4" s="166" t="s">
        <v>1024</v>
      </c>
      <c r="O4" s="162" t="s">
        <v>1025</v>
      </c>
    </row>
    <row r="5" spans="1:25" ht="45.75" customHeight="1">
      <c r="A5" s="67" t="s">
        <v>1026</v>
      </c>
      <c r="B5" s="68" t="s">
        <v>1027</v>
      </c>
      <c r="C5" s="170">
        <v>0</v>
      </c>
      <c r="D5" s="70">
        <v>105429</v>
      </c>
      <c r="E5" s="161">
        <v>595734.14</v>
      </c>
      <c r="F5" s="54">
        <f>104401+13602</f>
        <v>118003</v>
      </c>
      <c r="G5" s="55" t="s">
        <v>75</v>
      </c>
      <c r="H5" s="55" t="s">
        <v>924</v>
      </c>
      <c r="I5" s="56">
        <v>596221.15</v>
      </c>
      <c r="J5" s="57">
        <f>G5-A5</f>
        <v>-22</v>
      </c>
      <c r="K5" s="103">
        <f>I5-C5</f>
        <v>596221.15</v>
      </c>
      <c r="L5" s="103">
        <v>75943</v>
      </c>
      <c r="M5" s="55" t="s">
        <v>75</v>
      </c>
      <c r="N5" s="55" t="s">
        <v>924</v>
      </c>
      <c r="O5" s="56">
        <v>643048.95</v>
      </c>
      <c r="P5" s="57">
        <f>M5-A5</f>
        <v>-22</v>
      </c>
      <c r="Q5" s="103">
        <f>O5-C5</f>
        <v>643048.95</v>
      </c>
      <c r="S5" s="54">
        <v>717759</v>
      </c>
      <c r="U5" s="104" t="s">
        <v>75</v>
      </c>
      <c r="V5" s="104" t="s">
        <v>924</v>
      </c>
      <c r="W5" s="105">
        <v>659380.53</v>
      </c>
      <c r="X5" s="54">
        <f>C5-W5</f>
        <v>-659380.53</v>
      </c>
      <c r="Y5" s="54">
        <f>U5-A5</f>
        <v>-22</v>
      </c>
    </row>
    <row r="6" spans="1:25" s="168" customFormat="1" ht="45.75" customHeight="1">
      <c r="A6" s="171" t="s">
        <v>1028</v>
      </c>
      <c r="B6" s="172" t="s">
        <v>1029</v>
      </c>
      <c r="C6" s="160" t="s">
        <v>995</v>
      </c>
      <c r="D6" s="173"/>
      <c r="E6" s="168">
        <v>7616.62</v>
      </c>
      <c r="G6" s="174" t="s">
        <v>76</v>
      </c>
      <c r="H6" s="174" t="s">
        <v>1030</v>
      </c>
      <c r="I6" s="174">
        <v>7616.62</v>
      </c>
      <c r="J6" s="168">
        <f>G6-A6</f>
        <v>-2200</v>
      </c>
      <c r="K6" s="168">
        <f>I6-C6</f>
        <v>7616.62</v>
      </c>
      <c r="M6" s="174" t="s">
        <v>76</v>
      </c>
      <c r="N6" s="174" t="s">
        <v>1030</v>
      </c>
      <c r="O6" s="174">
        <v>7749.58</v>
      </c>
      <c r="P6" s="168">
        <f>M6-A6</f>
        <v>-2200</v>
      </c>
      <c r="Q6" s="168">
        <f>O6-C6</f>
        <v>7749.58</v>
      </c>
      <c r="U6" s="179" t="s">
        <v>76</v>
      </c>
      <c r="V6" s="179" t="s">
        <v>1030</v>
      </c>
      <c r="W6" s="179">
        <v>8475.47</v>
      </c>
      <c r="X6" s="168">
        <f>C6-W6</f>
        <v>-8475.47</v>
      </c>
      <c r="Y6" s="168">
        <f>U6-A6</f>
        <v>-2200</v>
      </c>
    </row>
    <row r="7" spans="1:25" s="169" customFormat="1" ht="45.75" customHeight="1">
      <c r="A7" s="175" t="s">
        <v>1031</v>
      </c>
      <c r="B7" s="175" t="s">
        <v>1032</v>
      </c>
      <c r="C7" s="160" t="s">
        <v>995</v>
      </c>
      <c r="D7" s="176"/>
      <c r="E7" s="169">
        <v>3922.87</v>
      </c>
      <c r="G7" s="177" t="s">
        <v>78</v>
      </c>
      <c r="H7" s="177" t="s">
        <v>1033</v>
      </c>
      <c r="I7" s="177">
        <v>3922.87</v>
      </c>
      <c r="J7" s="169">
        <f>G7-A7</f>
        <v>-220000</v>
      </c>
      <c r="K7" s="169">
        <f>I7-C7</f>
        <v>3922.87</v>
      </c>
      <c r="L7" s="169">
        <v>750</v>
      </c>
      <c r="M7" s="177" t="s">
        <v>78</v>
      </c>
      <c r="N7" s="177" t="s">
        <v>1033</v>
      </c>
      <c r="O7" s="177">
        <v>4041.81</v>
      </c>
      <c r="P7" s="169">
        <f>M7-A7</f>
        <v>-220000</v>
      </c>
      <c r="Q7" s="169">
        <f>O7-C7</f>
        <v>4041.81</v>
      </c>
      <c r="U7" s="180" t="s">
        <v>78</v>
      </c>
      <c r="V7" s="180" t="s">
        <v>1033</v>
      </c>
      <c r="W7" s="180">
        <v>4680.94</v>
      </c>
      <c r="X7" s="169">
        <f>C7-W7</f>
        <v>-4680.94</v>
      </c>
      <c r="Y7" s="169">
        <f>U7-A7</f>
        <v>-220000</v>
      </c>
    </row>
    <row r="8" spans="1:25" ht="45.75" customHeight="1">
      <c r="A8" s="171" t="s">
        <v>1034</v>
      </c>
      <c r="B8" s="171" t="s">
        <v>1035</v>
      </c>
      <c r="C8" s="170">
        <v>0</v>
      </c>
      <c r="D8" s="70"/>
      <c r="E8" s="103">
        <v>7616.62</v>
      </c>
      <c r="G8" s="55" t="s">
        <v>76</v>
      </c>
      <c r="H8" s="55" t="s">
        <v>1030</v>
      </c>
      <c r="I8" s="56">
        <v>7616.62</v>
      </c>
      <c r="J8" s="57">
        <f>G8-A8</f>
        <v>-2201</v>
      </c>
      <c r="K8" s="103">
        <f>I8-C8</f>
        <v>7616.62</v>
      </c>
      <c r="L8" s="103"/>
      <c r="M8" s="55" t="s">
        <v>76</v>
      </c>
      <c r="N8" s="55" t="s">
        <v>1030</v>
      </c>
      <c r="O8" s="56">
        <v>7749.58</v>
      </c>
      <c r="P8" s="57">
        <f>M8-A8</f>
        <v>-2201</v>
      </c>
      <c r="Q8" s="103">
        <f>O8-C8</f>
        <v>7749.58</v>
      </c>
      <c r="U8" s="104" t="s">
        <v>76</v>
      </c>
      <c r="V8" s="104" t="s">
        <v>1030</v>
      </c>
      <c r="W8" s="105">
        <v>8475.47</v>
      </c>
      <c r="X8" s="54">
        <f>C8-W8</f>
        <v>-8475.47</v>
      </c>
      <c r="Y8" s="54">
        <f>U8-A8</f>
        <v>-2201</v>
      </c>
    </row>
    <row r="9" spans="1:25" ht="45.75" customHeight="1">
      <c r="A9" s="175" t="s">
        <v>1036</v>
      </c>
      <c r="B9" s="175" t="s">
        <v>1037</v>
      </c>
      <c r="C9" s="170">
        <v>0</v>
      </c>
      <c r="D9" s="70"/>
      <c r="E9" s="103">
        <v>3922.87</v>
      </c>
      <c r="G9" s="55" t="s">
        <v>78</v>
      </c>
      <c r="H9" s="55" t="s">
        <v>1033</v>
      </c>
      <c r="I9" s="56">
        <v>3922.87</v>
      </c>
      <c r="J9" s="57">
        <f>G9-A9</f>
        <v>-220100</v>
      </c>
      <c r="K9" s="103">
        <f>I9-C9</f>
        <v>3922.87</v>
      </c>
      <c r="L9" s="103">
        <v>750</v>
      </c>
      <c r="M9" s="55" t="s">
        <v>78</v>
      </c>
      <c r="N9" s="55" t="s">
        <v>1033</v>
      </c>
      <c r="O9" s="56">
        <v>4041.81</v>
      </c>
      <c r="P9" s="57">
        <f>M9-A9</f>
        <v>-220100</v>
      </c>
      <c r="Q9" s="103">
        <f>O9-C9</f>
        <v>4041.81</v>
      </c>
      <c r="U9" s="104" t="s">
        <v>78</v>
      </c>
      <c r="V9" s="104" t="s">
        <v>1033</v>
      </c>
      <c r="W9" s="105">
        <v>4680.94</v>
      </c>
      <c r="X9" s="54">
        <f>C9-W9</f>
        <v>-4680.94</v>
      </c>
      <c r="Y9" s="54">
        <f>U9-A9</f>
        <v>-220100</v>
      </c>
    </row>
    <row r="10" spans="1:24" ht="45.75" customHeight="1">
      <c r="A10" s="88" t="s">
        <v>1004</v>
      </c>
      <c r="B10" s="89"/>
      <c r="C10" s="178">
        <v>0</v>
      </c>
      <c r="G10" s="162">
        <f>""</f>
      </c>
      <c r="H10" s="162">
        <f>""</f>
      </c>
      <c r="I10" s="162">
        <f>""</f>
      </c>
      <c r="M10" s="162">
        <f>""</f>
      </c>
      <c r="N10" s="166">
        <f>""</f>
      </c>
      <c r="O10" s="162">
        <f>""</f>
      </c>
      <c r="W10" s="102" t="e">
        <f>W11+#REF!+#REF!+#REF!+#REF!+#REF!+#REF!+#REF!+#REF!+#REF!+#REF!+#REF!+#REF!+#REF!+#REF!+#REF!+#REF!+#REF!+#REF!+#REF!+#REF!</f>
        <v>#REF!</v>
      </c>
      <c r="X10" s="102" t="e">
        <f>X11+#REF!+#REF!+#REF!+#REF!+#REF!+#REF!+#REF!+#REF!+#REF!+#REF!+#REF!+#REF!+#REF!+#REF!+#REF!+#REF!+#REF!+#REF!+#REF!+#REF!</f>
        <v>#REF!</v>
      </c>
    </row>
    <row r="11" spans="1:25" ht="19.5" customHeight="1">
      <c r="A11" s="152" t="s">
        <v>1000</v>
      </c>
      <c r="Q11" s="103"/>
      <c r="U11" s="104" t="s">
        <v>836</v>
      </c>
      <c r="V11" s="104" t="s">
        <v>996</v>
      </c>
      <c r="W11" s="105">
        <v>19998</v>
      </c>
      <c r="X11" s="54">
        <f>C11-W11</f>
        <v>-19998</v>
      </c>
      <c r="Y11" s="54" t="e">
        <f>U11-A11</f>
        <v>#VALUE!</v>
      </c>
    </row>
    <row r="12" spans="17:25" ht="19.5" customHeight="1">
      <c r="Q12" s="103"/>
      <c r="U12" s="104" t="s">
        <v>838</v>
      </c>
      <c r="V12" s="104" t="s">
        <v>997</v>
      </c>
      <c r="W12" s="105">
        <v>19998</v>
      </c>
      <c r="X12" s="54">
        <f>C12-W12</f>
        <v>-19998</v>
      </c>
      <c r="Y12" s="54">
        <f>U12-A12</f>
        <v>23203</v>
      </c>
    </row>
    <row r="13" spans="17:25" ht="19.5" customHeight="1">
      <c r="Q13" s="103"/>
      <c r="U13" s="104" t="s">
        <v>998</v>
      </c>
      <c r="V13" s="104" t="s">
        <v>999</v>
      </c>
      <c r="W13" s="105">
        <v>19998</v>
      </c>
      <c r="X13" s="54">
        <f>C13-W13</f>
        <v>-19998</v>
      </c>
      <c r="Y13" s="54">
        <f>U13-A13</f>
        <v>2320301</v>
      </c>
    </row>
    <row r="14" ht="19.5" customHeight="1">
      <c r="Q14" s="103"/>
    </row>
    <row r="15" ht="19.5" customHeight="1">
      <c r="Q15" s="103"/>
    </row>
    <row r="16" ht="19.5" customHeight="1">
      <c r="Q16" s="103"/>
    </row>
    <row r="17" ht="19.5" customHeight="1">
      <c r="Q17" s="103"/>
    </row>
    <row r="18" ht="19.5" customHeight="1">
      <c r="Q18" s="103"/>
    </row>
    <row r="19" ht="19.5" customHeight="1">
      <c r="Q19" s="103"/>
    </row>
    <row r="20" ht="19.5" customHeight="1">
      <c r="Q20" s="103"/>
    </row>
    <row r="21" ht="19.5" customHeight="1">
      <c r="Q21" s="103"/>
    </row>
    <row r="22" ht="19.5" customHeight="1">
      <c r="Q22" s="103"/>
    </row>
    <row r="23" ht="19.5" customHeight="1">
      <c r="Q23" s="103"/>
    </row>
    <row r="24" ht="19.5" customHeight="1">
      <c r="Q24" s="103"/>
    </row>
    <row r="25" ht="19.5" customHeight="1">
      <c r="Q25" s="103"/>
    </row>
    <row r="26" ht="19.5" customHeight="1">
      <c r="Q26" s="103"/>
    </row>
  </sheetData>
  <sheetProtection/>
  <mergeCells count="2">
    <mergeCell ref="A2:C2"/>
    <mergeCell ref="A10:B10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 scale="9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28"/>
  <sheetViews>
    <sheetView workbookViewId="0" topLeftCell="A19">
      <selection activeCell="A27" sqref="A27"/>
    </sheetView>
  </sheetViews>
  <sheetFormatPr defaultColWidth="7.00390625" defaultRowHeight="15"/>
  <cols>
    <col min="1" max="2" width="37.00390625" style="52" customWidth="1"/>
    <col min="3" max="3" width="10.421875" style="49" hidden="1" customWidth="1"/>
    <col min="4" max="4" width="9.57421875" style="54" hidden="1" customWidth="1"/>
    <col min="5" max="5" width="8.140625" style="54" hidden="1" customWidth="1"/>
    <col min="6" max="6" width="9.57421875" style="55" hidden="1" customWidth="1"/>
    <col min="7" max="7" width="17.421875" style="55" hidden="1" customWidth="1"/>
    <col min="8" max="8" width="12.421875" style="56" hidden="1" customWidth="1"/>
    <col min="9" max="9" width="7.00390625" style="57" hidden="1" customWidth="1"/>
    <col min="10" max="11" width="7.00390625" style="54" hidden="1" customWidth="1"/>
    <col min="12" max="12" width="13.8515625" style="54" hidden="1" customWidth="1"/>
    <col min="13" max="13" width="7.8515625" style="54" hidden="1" customWidth="1"/>
    <col min="14" max="14" width="9.421875" style="54" hidden="1" customWidth="1"/>
    <col min="15" max="15" width="6.8515625" style="54" hidden="1" customWidth="1"/>
    <col min="16" max="16" width="9.00390625" style="54" hidden="1" customWidth="1"/>
    <col min="17" max="17" width="5.8515625" style="54" hidden="1" customWidth="1"/>
    <col min="18" max="18" width="5.28125" style="54" hidden="1" customWidth="1"/>
    <col min="19" max="19" width="6.421875" style="54" hidden="1" customWidth="1"/>
    <col min="20" max="21" width="7.00390625" style="54" hidden="1" customWidth="1"/>
    <col min="22" max="22" width="10.57421875" style="54" hidden="1" customWidth="1"/>
    <col min="23" max="23" width="10.421875" style="54" hidden="1" customWidth="1"/>
    <col min="24" max="24" width="7.00390625" style="54" hidden="1" customWidth="1"/>
    <col min="25" max="16384" width="7.00390625" style="54" customWidth="1"/>
  </cols>
  <sheetData>
    <row r="1" spans="1:2" ht="21.75" customHeight="1">
      <c r="A1" s="58" t="s">
        <v>1038</v>
      </c>
      <c r="B1" s="58"/>
    </row>
    <row r="2" spans="1:8" ht="51.75" customHeight="1">
      <c r="A2" s="154" t="s">
        <v>1039</v>
      </c>
      <c r="B2" s="155"/>
      <c r="F2" s="54"/>
      <c r="G2" s="54"/>
      <c r="H2" s="54"/>
    </row>
    <row r="3" spans="2:12" ht="15">
      <c r="B3" s="141" t="s">
        <v>947</v>
      </c>
      <c r="D3" s="54">
        <v>12.11</v>
      </c>
      <c r="F3" s="54">
        <v>12.22</v>
      </c>
      <c r="G3" s="54"/>
      <c r="H3" s="54"/>
      <c r="L3" s="54">
        <v>1.2</v>
      </c>
    </row>
    <row r="4" spans="1:14" s="153" customFormat="1" ht="39.75" customHeight="1">
      <c r="A4" s="156" t="s">
        <v>919</v>
      </c>
      <c r="B4" s="156" t="s">
        <v>949</v>
      </c>
      <c r="C4" s="157"/>
      <c r="F4" s="158" t="s">
        <v>992</v>
      </c>
      <c r="G4" s="158" t="s">
        <v>993</v>
      </c>
      <c r="H4" s="158" t="s">
        <v>994</v>
      </c>
      <c r="I4" s="164"/>
      <c r="L4" s="158" t="s">
        <v>992</v>
      </c>
      <c r="M4" s="165" t="s">
        <v>993</v>
      </c>
      <c r="N4" s="158" t="s">
        <v>994</v>
      </c>
    </row>
    <row r="5" spans="1:24" ht="39" customHeight="1">
      <c r="A5" s="159" t="s">
        <v>923</v>
      </c>
      <c r="B5" s="160" t="s">
        <v>995</v>
      </c>
      <c r="C5" s="70">
        <v>105429</v>
      </c>
      <c r="D5" s="161">
        <v>595734.14</v>
      </c>
      <c r="E5" s="54">
        <f>104401+13602</f>
        <v>118003</v>
      </c>
      <c r="F5" s="55" t="s">
        <v>75</v>
      </c>
      <c r="G5" s="55" t="s">
        <v>924</v>
      </c>
      <c r="H5" s="56">
        <v>596221.15</v>
      </c>
      <c r="I5" s="57" t="e">
        <f>F5-A5</f>
        <v>#VALUE!</v>
      </c>
      <c r="J5" s="103" t="e">
        <f>H5-#REF!</f>
        <v>#REF!</v>
      </c>
      <c r="K5" s="103">
        <v>75943</v>
      </c>
      <c r="L5" s="55" t="s">
        <v>75</v>
      </c>
      <c r="M5" s="55" t="s">
        <v>924</v>
      </c>
      <c r="N5" s="56">
        <v>643048.95</v>
      </c>
      <c r="O5" s="57" t="e">
        <f>L5-A5</f>
        <v>#VALUE!</v>
      </c>
      <c r="P5" s="103" t="e">
        <f>N5-#REF!</f>
        <v>#REF!</v>
      </c>
      <c r="R5" s="54">
        <v>717759</v>
      </c>
      <c r="T5" s="104" t="s">
        <v>75</v>
      </c>
      <c r="U5" s="104" t="s">
        <v>924</v>
      </c>
      <c r="V5" s="105">
        <v>659380.53</v>
      </c>
      <c r="W5" s="54" t="e">
        <f>#REF!-V5</f>
        <v>#REF!</v>
      </c>
      <c r="X5" s="54" t="e">
        <f>T5-A5</f>
        <v>#VALUE!</v>
      </c>
    </row>
    <row r="6" spans="1:22" ht="39" customHeight="1">
      <c r="A6" s="159" t="s">
        <v>925</v>
      </c>
      <c r="B6" s="160" t="s">
        <v>995</v>
      </c>
      <c r="C6" s="70"/>
      <c r="D6" s="161"/>
      <c r="J6" s="103"/>
      <c r="K6" s="103"/>
      <c r="L6" s="55"/>
      <c r="M6" s="55"/>
      <c r="N6" s="56"/>
      <c r="O6" s="57"/>
      <c r="P6" s="103"/>
      <c r="T6" s="104"/>
      <c r="U6" s="104"/>
      <c r="V6" s="105"/>
    </row>
    <row r="7" spans="1:22" ht="39" customHeight="1">
      <c r="A7" s="159" t="s">
        <v>926</v>
      </c>
      <c r="B7" s="160" t="s">
        <v>995</v>
      </c>
      <c r="C7" s="70"/>
      <c r="D7" s="161"/>
      <c r="J7" s="103"/>
      <c r="K7" s="103"/>
      <c r="L7" s="55"/>
      <c r="M7" s="55"/>
      <c r="N7" s="56"/>
      <c r="O7" s="57"/>
      <c r="P7" s="103"/>
      <c r="T7" s="104"/>
      <c r="U7" s="104"/>
      <c r="V7" s="105"/>
    </row>
    <row r="8" spans="1:22" ht="39" customHeight="1">
      <c r="A8" s="159" t="s">
        <v>927</v>
      </c>
      <c r="B8" s="160" t="s">
        <v>995</v>
      </c>
      <c r="C8" s="70"/>
      <c r="D8" s="161"/>
      <c r="J8" s="103"/>
      <c r="K8" s="103"/>
      <c r="L8" s="55"/>
      <c r="M8" s="55"/>
      <c r="N8" s="56"/>
      <c r="O8" s="57"/>
      <c r="P8" s="103"/>
      <c r="T8" s="104"/>
      <c r="U8" s="104"/>
      <c r="V8" s="105"/>
    </row>
    <row r="9" spans="1:22" ht="39" customHeight="1">
      <c r="A9" s="159" t="s">
        <v>928</v>
      </c>
      <c r="B9" s="160" t="s">
        <v>995</v>
      </c>
      <c r="C9" s="70"/>
      <c r="D9" s="161"/>
      <c r="J9" s="103"/>
      <c r="K9" s="103"/>
      <c r="L9" s="55"/>
      <c r="M9" s="55"/>
      <c r="N9" s="56"/>
      <c r="O9" s="57"/>
      <c r="P9" s="103"/>
      <c r="T9" s="104"/>
      <c r="U9" s="104"/>
      <c r="V9" s="105"/>
    </row>
    <row r="10" spans="1:22" ht="39" customHeight="1">
      <c r="A10" s="159" t="s">
        <v>929</v>
      </c>
      <c r="B10" s="160" t="s">
        <v>995</v>
      </c>
      <c r="C10" s="70"/>
      <c r="D10" s="161"/>
      <c r="J10" s="103"/>
      <c r="K10" s="103"/>
      <c r="L10" s="55"/>
      <c r="M10" s="55"/>
      <c r="N10" s="56"/>
      <c r="O10" s="57"/>
      <c r="P10" s="103"/>
      <c r="T10" s="104"/>
      <c r="U10" s="104"/>
      <c r="V10" s="105"/>
    </row>
    <row r="11" spans="1:22" ht="39" customHeight="1">
      <c r="A11" s="159" t="s">
        <v>930</v>
      </c>
      <c r="B11" s="160" t="s">
        <v>995</v>
      </c>
      <c r="C11" s="70"/>
      <c r="D11" s="103"/>
      <c r="J11" s="103"/>
      <c r="K11" s="103"/>
      <c r="L11" s="55"/>
      <c r="M11" s="55"/>
      <c r="N11" s="56"/>
      <c r="O11" s="57"/>
      <c r="P11" s="103"/>
      <c r="T11" s="104"/>
      <c r="U11" s="104"/>
      <c r="V11" s="105"/>
    </row>
    <row r="12" spans="1:23" ht="39" customHeight="1">
      <c r="A12" s="159" t="s">
        <v>931</v>
      </c>
      <c r="B12" s="160" t="s">
        <v>995</v>
      </c>
      <c r="F12" s="162">
        <f>""</f>
      </c>
      <c r="G12" s="162">
        <f>""</f>
      </c>
      <c r="H12" s="162">
        <f>""</f>
      </c>
      <c r="L12" s="162">
        <f>""</f>
      </c>
      <c r="M12" s="166">
        <f>""</f>
      </c>
      <c r="N12" s="162">
        <f>""</f>
      </c>
      <c r="V12" s="167" t="e">
        <f>V13+#REF!+#REF!+#REF!+#REF!+#REF!+#REF!+#REF!+#REF!+#REF!+#REF!+#REF!+#REF!+#REF!+#REF!+#REF!+#REF!+#REF!+#REF!+#REF!+#REF!</f>
        <v>#REF!</v>
      </c>
      <c r="W12" s="167" t="e">
        <f>W13+#REF!+#REF!+#REF!+#REF!+#REF!+#REF!+#REF!+#REF!+#REF!+#REF!+#REF!+#REF!+#REF!+#REF!+#REF!+#REF!+#REF!+#REF!+#REF!+#REF!</f>
        <v>#REF!</v>
      </c>
    </row>
    <row r="13" spans="1:24" ht="39" customHeight="1">
      <c r="A13" s="159" t="s">
        <v>932</v>
      </c>
      <c r="B13" s="160" t="s">
        <v>995</v>
      </c>
      <c r="P13" s="103"/>
      <c r="T13" s="104" t="s">
        <v>836</v>
      </c>
      <c r="U13" s="104" t="s">
        <v>996</v>
      </c>
      <c r="V13" s="105">
        <v>19998</v>
      </c>
      <c r="W13" s="54" t="e">
        <f>#REF!-V13</f>
        <v>#REF!</v>
      </c>
      <c r="X13" s="54" t="e">
        <f>T13-A13</f>
        <v>#VALUE!</v>
      </c>
    </row>
    <row r="14" spans="1:24" ht="39" customHeight="1">
      <c r="A14" s="159" t="s">
        <v>933</v>
      </c>
      <c r="B14" s="160" t="s">
        <v>995</v>
      </c>
      <c r="P14" s="103"/>
      <c r="T14" s="104" t="s">
        <v>838</v>
      </c>
      <c r="U14" s="104" t="s">
        <v>997</v>
      </c>
      <c r="V14" s="105">
        <v>19998</v>
      </c>
      <c r="W14" s="54" t="e">
        <f>#REF!-V14</f>
        <v>#REF!</v>
      </c>
      <c r="X14" s="54" t="e">
        <f>T14-A14</f>
        <v>#VALUE!</v>
      </c>
    </row>
    <row r="15" spans="1:24" ht="39" customHeight="1">
      <c r="A15" s="159" t="s">
        <v>934</v>
      </c>
      <c r="B15" s="160" t="s">
        <v>995</v>
      </c>
      <c r="P15" s="103"/>
      <c r="T15" s="104" t="s">
        <v>998</v>
      </c>
      <c r="U15" s="104" t="s">
        <v>999</v>
      </c>
      <c r="V15" s="105">
        <v>19998</v>
      </c>
      <c r="W15" s="54" t="e">
        <f>#REF!-V15</f>
        <v>#REF!</v>
      </c>
      <c r="X15" s="54" t="e">
        <f>T15-A15</f>
        <v>#VALUE!</v>
      </c>
    </row>
    <row r="16" spans="1:16" ht="39" customHeight="1">
      <c r="A16" s="159" t="s">
        <v>935</v>
      </c>
      <c r="B16" s="160" t="s">
        <v>995</v>
      </c>
      <c r="P16" s="103"/>
    </row>
    <row r="17" spans="1:16" ht="39" customHeight="1">
      <c r="A17" s="159" t="s">
        <v>936</v>
      </c>
      <c r="B17" s="160" t="s">
        <v>995</v>
      </c>
      <c r="C17" s="54"/>
      <c r="F17" s="54"/>
      <c r="G17" s="54"/>
      <c r="H17" s="54"/>
      <c r="I17" s="54"/>
      <c r="P17" s="103"/>
    </row>
    <row r="18" spans="1:16" ht="39" customHeight="1">
      <c r="A18" s="159" t="s">
        <v>937</v>
      </c>
      <c r="B18" s="160" t="s">
        <v>995</v>
      </c>
      <c r="C18" s="54"/>
      <c r="F18" s="54"/>
      <c r="G18" s="54"/>
      <c r="H18" s="54"/>
      <c r="I18" s="54"/>
      <c r="P18" s="103"/>
    </row>
    <row r="19" spans="1:16" ht="39" customHeight="1">
      <c r="A19" s="159" t="s">
        <v>938</v>
      </c>
      <c r="B19" s="160" t="s">
        <v>995</v>
      </c>
      <c r="C19" s="54"/>
      <c r="F19" s="54"/>
      <c r="G19" s="54"/>
      <c r="H19" s="54"/>
      <c r="I19" s="54"/>
      <c r="P19" s="103"/>
    </row>
    <row r="20" spans="1:16" ht="39" customHeight="1">
      <c r="A20" s="159" t="s">
        <v>939</v>
      </c>
      <c r="B20" s="160" t="s">
        <v>995</v>
      </c>
      <c r="C20" s="54"/>
      <c r="F20" s="54"/>
      <c r="G20" s="54"/>
      <c r="H20" s="54"/>
      <c r="I20" s="54"/>
      <c r="P20" s="103"/>
    </row>
    <row r="21" spans="1:16" ht="39" customHeight="1">
      <c r="A21" s="159" t="s">
        <v>940</v>
      </c>
      <c r="B21" s="160" t="s">
        <v>995</v>
      </c>
      <c r="C21" s="54"/>
      <c r="F21" s="54"/>
      <c r="G21" s="54"/>
      <c r="H21" s="54"/>
      <c r="I21" s="54"/>
      <c r="P21" s="103"/>
    </row>
    <row r="22" spans="1:16" ht="39" customHeight="1">
      <c r="A22" s="159" t="s">
        <v>941</v>
      </c>
      <c r="B22" s="160" t="s">
        <v>995</v>
      </c>
      <c r="C22" s="54"/>
      <c r="F22" s="54"/>
      <c r="G22" s="54"/>
      <c r="H22" s="54"/>
      <c r="I22" s="54"/>
      <c r="P22" s="103"/>
    </row>
    <row r="23" spans="1:16" ht="39" customHeight="1">
      <c r="A23" s="159" t="s">
        <v>942</v>
      </c>
      <c r="B23" s="160" t="s">
        <v>995</v>
      </c>
      <c r="C23" s="54"/>
      <c r="F23" s="54"/>
      <c r="G23" s="54"/>
      <c r="H23" s="54"/>
      <c r="I23" s="54"/>
      <c r="P23" s="103"/>
    </row>
    <row r="24" spans="1:16" ht="39" customHeight="1">
      <c r="A24" s="159" t="s">
        <v>943</v>
      </c>
      <c r="B24" s="160" t="s">
        <v>995</v>
      </c>
      <c r="C24" s="54"/>
      <c r="F24" s="54"/>
      <c r="G24" s="54"/>
      <c r="H24" s="54"/>
      <c r="I24" s="54"/>
      <c r="P24" s="103"/>
    </row>
    <row r="25" spans="1:16" ht="39" customHeight="1">
      <c r="A25" s="163" t="s">
        <v>944</v>
      </c>
      <c r="B25" s="160" t="s">
        <v>995</v>
      </c>
      <c r="C25" s="54"/>
      <c r="F25" s="54"/>
      <c r="G25" s="54"/>
      <c r="H25" s="54"/>
      <c r="I25" s="54"/>
      <c r="P25" s="103"/>
    </row>
    <row r="26" spans="1:16" ht="39" customHeight="1">
      <c r="A26" s="159" t="s">
        <v>74</v>
      </c>
      <c r="B26" s="160" t="s">
        <v>995</v>
      </c>
      <c r="C26" s="54"/>
      <c r="F26" s="54"/>
      <c r="G26" s="54"/>
      <c r="H26" s="54"/>
      <c r="I26" s="54"/>
      <c r="P26" s="103"/>
    </row>
    <row r="27" spans="1:16" ht="19.5" customHeight="1">
      <c r="A27" s="152" t="s">
        <v>1000</v>
      </c>
      <c r="B27" s="54"/>
      <c r="C27" s="54"/>
      <c r="F27" s="54"/>
      <c r="G27" s="54"/>
      <c r="H27" s="54"/>
      <c r="I27" s="54"/>
      <c r="P27" s="103"/>
    </row>
    <row r="28" spans="1:16" ht="19.5" customHeight="1">
      <c r="A28" s="54"/>
      <c r="B28" s="54"/>
      <c r="C28" s="54"/>
      <c r="F28" s="54"/>
      <c r="G28" s="54"/>
      <c r="H28" s="54"/>
      <c r="I28" s="54"/>
      <c r="P28" s="103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9" sqref="A9"/>
    </sheetView>
  </sheetViews>
  <sheetFormatPr defaultColWidth="0" defaultRowHeight="15"/>
  <cols>
    <col min="1" max="2" width="37.57421875" style="135" customWidth="1"/>
    <col min="3" max="3" width="8.00390625" style="135" bestFit="1" customWidth="1"/>
    <col min="4" max="4" width="7.8515625" style="135" bestFit="1" customWidth="1"/>
    <col min="5" max="5" width="8.421875" style="135" hidden="1" customWidth="1"/>
    <col min="6" max="6" width="7.8515625" style="135" hidden="1" customWidth="1"/>
    <col min="7" max="254" width="7.8515625" style="135" customWidth="1"/>
    <col min="255" max="255" width="35.7109375" style="135" customWidth="1"/>
    <col min="256" max="256" width="0" style="135" hidden="1" customWidth="1"/>
  </cols>
  <sheetData>
    <row r="1" spans="1:2" ht="27" customHeight="1">
      <c r="A1" s="136" t="s">
        <v>1040</v>
      </c>
      <c r="B1" s="137"/>
    </row>
    <row r="2" spans="1:2" ht="39.75" customHeight="1">
      <c r="A2" s="138" t="s">
        <v>1041</v>
      </c>
      <c r="B2" s="139"/>
    </row>
    <row r="3" spans="1:2" s="131" customFormat="1" ht="18.75" customHeight="1">
      <c r="A3" s="140"/>
      <c r="B3" s="141" t="s">
        <v>947</v>
      </c>
    </row>
    <row r="4" spans="1:3" s="132" customFormat="1" ht="53.25" customHeight="1">
      <c r="A4" s="142" t="s">
        <v>948</v>
      </c>
      <c r="B4" s="143" t="s">
        <v>949</v>
      </c>
      <c r="C4" s="144"/>
    </row>
    <row r="5" spans="1:3" s="133" customFormat="1" ht="53.25" customHeight="1">
      <c r="A5" s="145" t="s">
        <v>1003</v>
      </c>
      <c r="B5" s="146">
        <v>0</v>
      </c>
      <c r="C5" s="147"/>
    </row>
    <row r="6" spans="1:5" s="131" customFormat="1" ht="53.25" customHeight="1">
      <c r="A6" s="145" t="s">
        <v>1003</v>
      </c>
      <c r="B6" s="146">
        <v>0</v>
      </c>
      <c r="C6" s="148"/>
      <c r="E6" s="131">
        <v>988753</v>
      </c>
    </row>
    <row r="7" spans="1:5" s="131" customFormat="1" ht="53.25" customHeight="1">
      <c r="A7" s="145" t="s">
        <v>1003</v>
      </c>
      <c r="B7" s="146">
        <v>0</v>
      </c>
      <c r="C7" s="148"/>
      <c r="E7" s="131">
        <v>822672</v>
      </c>
    </row>
    <row r="8" spans="1:3" s="134" customFormat="1" ht="53.25" customHeight="1">
      <c r="A8" s="149" t="s">
        <v>1004</v>
      </c>
      <c r="B8" s="150">
        <v>0</v>
      </c>
      <c r="C8" s="151"/>
    </row>
    <row r="9" ht="14.25">
      <c r="A9" s="152" t="s">
        <v>1000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1:E18"/>
  <sheetViews>
    <sheetView workbookViewId="0" topLeftCell="A1">
      <selection activeCell="J11" sqref="J11"/>
    </sheetView>
  </sheetViews>
  <sheetFormatPr defaultColWidth="9.00390625" defaultRowHeight="15"/>
  <cols>
    <col min="1" max="1" width="17.140625" style="110" customWidth="1"/>
    <col min="2" max="2" width="36.8515625" style="110" customWidth="1"/>
    <col min="3" max="3" width="17.28125" style="111" customWidth="1"/>
    <col min="4" max="16384" width="9.00390625" style="110" customWidth="1"/>
  </cols>
  <sheetData>
    <row r="1" ht="22.5" customHeight="1">
      <c r="A1" s="106" t="s">
        <v>1042</v>
      </c>
    </row>
    <row r="2" spans="1:3" ht="24.75" customHeight="1">
      <c r="A2" s="112" t="s">
        <v>1043</v>
      </c>
      <c r="B2" s="113"/>
      <c r="C2" s="113"/>
    </row>
    <row r="3" s="106" customFormat="1" ht="24" customHeight="1">
      <c r="C3" s="114" t="s">
        <v>953</v>
      </c>
    </row>
    <row r="4" spans="1:3" s="107" customFormat="1" ht="33" customHeight="1">
      <c r="A4" s="115" t="s">
        <v>1021</v>
      </c>
      <c r="B4" s="115" t="s">
        <v>1022</v>
      </c>
      <c r="C4" s="116" t="s">
        <v>1012</v>
      </c>
    </row>
    <row r="5" spans="1:3" s="107" customFormat="1" ht="24.75" customHeight="1">
      <c r="A5" s="83">
        <v>102</v>
      </c>
      <c r="B5" s="117" t="s">
        <v>1044</v>
      </c>
      <c r="C5" s="118">
        <f>C6+C10+C13+C16+C17</f>
        <v>102994</v>
      </c>
    </row>
    <row r="6" spans="1:3" s="108" customFormat="1" ht="24.75" customHeight="1">
      <c r="A6" s="119">
        <v>10201</v>
      </c>
      <c r="B6" s="119" t="s">
        <v>1045</v>
      </c>
      <c r="C6" s="118">
        <f>SUM(C7:C9)</f>
        <v>55417</v>
      </c>
    </row>
    <row r="7" spans="1:5" s="109" customFormat="1" ht="24.75" customHeight="1">
      <c r="A7" s="120">
        <v>1020101</v>
      </c>
      <c r="B7" s="120" t="s">
        <v>1046</v>
      </c>
      <c r="C7" s="121">
        <v>35980</v>
      </c>
      <c r="E7" s="122"/>
    </row>
    <row r="8" spans="1:3" s="106" customFormat="1" ht="24.75" customHeight="1">
      <c r="A8" s="120">
        <v>1020102</v>
      </c>
      <c r="B8" s="123" t="s">
        <v>1047</v>
      </c>
      <c r="C8" s="121">
        <v>18531</v>
      </c>
    </row>
    <row r="9" spans="1:3" s="106" customFormat="1" ht="24.75" customHeight="1">
      <c r="A9" s="120">
        <v>1020199</v>
      </c>
      <c r="B9" s="123" t="s">
        <v>1048</v>
      </c>
      <c r="C9" s="121">
        <v>906</v>
      </c>
    </row>
    <row r="10" spans="1:3" s="107" customFormat="1" ht="24.75" customHeight="1">
      <c r="A10" s="119" t="s">
        <v>1049</v>
      </c>
      <c r="B10" s="124" t="s">
        <v>1050</v>
      </c>
      <c r="C10" s="125">
        <f>C11+C12</f>
        <v>12647</v>
      </c>
    </row>
    <row r="11" spans="1:5" s="106" customFormat="1" ht="24.75" customHeight="1">
      <c r="A11" s="120">
        <v>1020301</v>
      </c>
      <c r="B11" s="123" t="s">
        <v>1051</v>
      </c>
      <c r="C11" s="126">
        <v>12440</v>
      </c>
      <c r="E11" s="127"/>
    </row>
    <row r="12" spans="1:3" s="106" customFormat="1" ht="24.75" customHeight="1">
      <c r="A12" s="120">
        <v>1020399</v>
      </c>
      <c r="B12" s="123" t="s">
        <v>1052</v>
      </c>
      <c r="C12" s="126">
        <v>207</v>
      </c>
    </row>
    <row r="13" spans="1:3" s="107" customFormat="1" ht="24.75" customHeight="1">
      <c r="A13" s="119" t="s">
        <v>1053</v>
      </c>
      <c r="B13" s="124" t="s">
        <v>1054</v>
      </c>
      <c r="C13" s="128" t="s">
        <v>995</v>
      </c>
    </row>
    <row r="14" spans="1:5" s="106" customFormat="1" ht="24.75" customHeight="1">
      <c r="A14" s="120">
        <v>1020501</v>
      </c>
      <c r="B14" s="123" t="s">
        <v>1055</v>
      </c>
      <c r="C14" s="121"/>
      <c r="E14" s="127"/>
    </row>
    <row r="15" spans="1:3" s="106" customFormat="1" ht="24.75" customHeight="1">
      <c r="A15" s="120">
        <v>1020599</v>
      </c>
      <c r="B15" s="123" t="s">
        <v>1056</v>
      </c>
      <c r="C15" s="121"/>
    </row>
    <row r="16" spans="1:3" s="106" customFormat="1" ht="24.75" customHeight="1">
      <c r="A16" s="119" t="s">
        <v>1057</v>
      </c>
      <c r="B16" s="124" t="s">
        <v>1058</v>
      </c>
      <c r="C16" s="128" t="s">
        <v>1059</v>
      </c>
    </row>
    <row r="17" spans="1:3" s="107" customFormat="1" ht="24.75" customHeight="1">
      <c r="A17" s="119" t="s">
        <v>1060</v>
      </c>
      <c r="B17" s="124" t="s">
        <v>1061</v>
      </c>
      <c r="C17" s="128" t="s">
        <v>1062</v>
      </c>
    </row>
    <row r="18" spans="1:3" s="107" customFormat="1" ht="24.75" customHeight="1">
      <c r="A18" s="129" t="s">
        <v>1004</v>
      </c>
      <c r="B18" s="130"/>
      <c r="C18" s="118">
        <f>C6+C10+C13+C17+C16</f>
        <v>102994</v>
      </c>
    </row>
  </sheetData>
  <sheetProtection/>
  <mergeCells count="2">
    <mergeCell ref="A2:C2"/>
    <mergeCell ref="A18:B18"/>
  </mergeCells>
  <printOptions horizontalCentered="1"/>
  <pageMargins left="0.9199999999999999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</sheetPr>
  <dimension ref="A1:Y34"/>
  <sheetViews>
    <sheetView workbookViewId="0" topLeftCell="A1">
      <selection activeCell="AR12" sqref="AR12"/>
    </sheetView>
  </sheetViews>
  <sheetFormatPr defaultColWidth="7.00390625" defaultRowHeight="15"/>
  <cols>
    <col min="1" max="1" width="15.57421875" style="52" customWidth="1"/>
    <col min="2" max="2" width="46.57421875" style="49" customWidth="1"/>
    <col min="3" max="3" width="13.00390625" style="53" customWidth="1"/>
    <col min="4" max="4" width="10.421875" style="49" hidden="1" customWidth="1"/>
    <col min="5" max="5" width="9.57421875" style="54" hidden="1" customWidth="1"/>
    <col min="6" max="6" width="8.140625" style="54" hidden="1" customWidth="1"/>
    <col min="7" max="7" width="9.57421875" style="55" hidden="1" customWidth="1"/>
    <col min="8" max="8" width="17.421875" style="55" hidden="1" customWidth="1"/>
    <col min="9" max="9" width="12.421875" style="56" hidden="1" customWidth="1"/>
    <col min="10" max="10" width="7.00390625" style="57" hidden="1" customWidth="1"/>
    <col min="11" max="12" width="7.00390625" style="54" hidden="1" customWidth="1"/>
    <col min="13" max="13" width="13.8515625" style="54" hidden="1" customWidth="1"/>
    <col min="14" max="14" width="7.8515625" style="54" hidden="1" customWidth="1"/>
    <col min="15" max="15" width="9.421875" style="54" hidden="1" customWidth="1"/>
    <col min="16" max="16" width="6.8515625" style="54" hidden="1" customWidth="1"/>
    <col min="17" max="17" width="9.00390625" style="54" hidden="1" customWidth="1"/>
    <col min="18" max="18" width="5.8515625" style="54" hidden="1" customWidth="1"/>
    <col min="19" max="19" width="5.28125" style="54" hidden="1" customWidth="1"/>
    <col min="20" max="20" width="6.421875" style="54" hidden="1" customWidth="1"/>
    <col min="21" max="22" width="7.00390625" style="54" hidden="1" customWidth="1"/>
    <col min="23" max="23" width="10.57421875" style="54" hidden="1" customWidth="1"/>
    <col min="24" max="24" width="10.421875" style="54" hidden="1" customWidth="1"/>
    <col min="25" max="25" width="7.00390625" style="54" hidden="1" customWidth="1"/>
    <col min="26" max="16384" width="7.00390625" style="54" customWidth="1"/>
  </cols>
  <sheetData>
    <row r="1" ht="21.75" customHeight="1">
      <c r="A1" s="58" t="s">
        <v>1063</v>
      </c>
    </row>
    <row r="2" spans="1:9" ht="24">
      <c r="A2" s="59" t="s">
        <v>1064</v>
      </c>
      <c r="B2" s="60"/>
      <c r="C2" s="61"/>
      <c r="G2" s="54"/>
      <c r="H2" s="54"/>
      <c r="I2" s="54"/>
    </row>
    <row r="3" spans="1:13" s="49" customFormat="1" ht="21" customHeight="1">
      <c r="A3" s="52"/>
      <c r="C3" s="62" t="s">
        <v>953</v>
      </c>
      <c r="E3" s="49">
        <v>12.11</v>
      </c>
      <c r="G3" s="49">
        <v>12.22</v>
      </c>
      <c r="J3" s="53"/>
      <c r="M3" s="49">
        <v>1.2</v>
      </c>
    </row>
    <row r="4" spans="1:15" s="49" customFormat="1" ht="27" customHeight="1">
      <c r="A4" s="63" t="s">
        <v>1021</v>
      </c>
      <c r="B4" s="64" t="s">
        <v>1022</v>
      </c>
      <c r="C4" s="65" t="s">
        <v>1012</v>
      </c>
      <c r="G4" s="66" t="s">
        <v>1013</v>
      </c>
      <c r="H4" s="66" t="s">
        <v>1014</v>
      </c>
      <c r="I4" s="66" t="s">
        <v>1015</v>
      </c>
      <c r="J4" s="53"/>
      <c r="M4" s="66" t="s">
        <v>1013</v>
      </c>
      <c r="N4" s="90" t="s">
        <v>1014</v>
      </c>
      <c r="O4" s="66" t="s">
        <v>1015</v>
      </c>
    </row>
    <row r="5" spans="1:25" s="49" customFormat="1" ht="26.25" customHeight="1">
      <c r="A5" s="67">
        <v>209</v>
      </c>
      <c r="B5" s="68" t="s">
        <v>1065</v>
      </c>
      <c r="C5" s="69">
        <v>87875</v>
      </c>
      <c r="D5" s="70">
        <v>105429</v>
      </c>
      <c r="E5" s="71">
        <v>595734.14</v>
      </c>
      <c r="F5" s="49">
        <f>104401+13602</f>
        <v>118003</v>
      </c>
      <c r="G5" s="72" t="s">
        <v>75</v>
      </c>
      <c r="H5" s="72" t="s">
        <v>1017</v>
      </c>
      <c r="I5" s="91">
        <v>596221.15</v>
      </c>
      <c r="J5" s="53">
        <f aca="true" t="shared" si="0" ref="J5:J18">G5-A5</f>
        <v>-8</v>
      </c>
      <c r="K5" s="70">
        <f aca="true" t="shared" si="1" ref="K5:K18">I5-C5</f>
        <v>508346.15</v>
      </c>
      <c r="L5" s="70">
        <v>75943</v>
      </c>
      <c r="M5" s="72" t="s">
        <v>75</v>
      </c>
      <c r="N5" s="72" t="s">
        <v>1017</v>
      </c>
      <c r="O5" s="91">
        <v>643048.95</v>
      </c>
      <c r="P5" s="53">
        <f aca="true" t="shared" si="2" ref="P5:P18">M5-A5</f>
        <v>-8</v>
      </c>
      <c r="Q5" s="70">
        <f aca="true" t="shared" si="3" ref="Q5:Q18">O5-C5</f>
        <v>555173.95</v>
      </c>
      <c r="S5" s="49">
        <v>717759</v>
      </c>
      <c r="U5" s="96" t="s">
        <v>75</v>
      </c>
      <c r="V5" s="96" t="s">
        <v>1017</v>
      </c>
      <c r="W5" s="97">
        <v>659380.53</v>
      </c>
      <c r="X5" s="49">
        <f aca="true" t="shared" si="4" ref="X5:X18">C5-W5</f>
        <v>-571505.53</v>
      </c>
      <c r="Y5" s="49">
        <f aca="true" t="shared" si="5" ref="Y5:Y18">U5-A5</f>
        <v>-8</v>
      </c>
    </row>
    <row r="6" spans="1:25" s="50" customFormat="1" ht="26.25" customHeight="1">
      <c r="A6" s="67">
        <v>20901</v>
      </c>
      <c r="B6" s="73" t="s">
        <v>1066</v>
      </c>
      <c r="C6" s="69">
        <f>SUM(C7:C9)</f>
        <v>53637</v>
      </c>
      <c r="D6" s="74"/>
      <c r="E6" s="74">
        <v>7616.62</v>
      </c>
      <c r="G6" s="75" t="s">
        <v>76</v>
      </c>
      <c r="H6" s="75" t="s">
        <v>1067</v>
      </c>
      <c r="I6" s="92">
        <v>7616.62</v>
      </c>
      <c r="J6" s="93">
        <f t="shared" si="0"/>
        <v>-800</v>
      </c>
      <c r="K6" s="74">
        <f t="shared" si="1"/>
        <v>-46020.38</v>
      </c>
      <c r="L6" s="74"/>
      <c r="M6" s="75" t="s">
        <v>76</v>
      </c>
      <c r="N6" s="75" t="s">
        <v>1067</v>
      </c>
      <c r="O6" s="92">
        <v>7749.58</v>
      </c>
      <c r="P6" s="93">
        <f t="shared" si="2"/>
        <v>-800</v>
      </c>
      <c r="Q6" s="74">
        <f t="shared" si="3"/>
        <v>-45887.42</v>
      </c>
      <c r="U6" s="98" t="s">
        <v>76</v>
      </c>
      <c r="V6" s="98" t="s">
        <v>1067</v>
      </c>
      <c r="W6" s="99">
        <v>8475.47</v>
      </c>
      <c r="X6" s="50">
        <f t="shared" si="4"/>
        <v>45161.53</v>
      </c>
      <c r="Y6" s="50">
        <f t="shared" si="5"/>
        <v>-800</v>
      </c>
    </row>
    <row r="7" spans="1:25" s="51" customFormat="1" ht="26.25" customHeight="1">
      <c r="A7" s="76">
        <v>2090101</v>
      </c>
      <c r="B7" s="77" t="s">
        <v>1068</v>
      </c>
      <c r="C7" s="78">
        <v>52522</v>
      </c>
      <c r="D7" s="79"/>
      <c r="E7" s="79">
        <v>3922.87</v>
      </c>
      <c r="G7" s="80" t="s">
        <v>78</v>
      </c>
      <c r="H7" s="80" t="s">
        <v>1069</v>
      </c>
      <c r="I7" s="94">
        <v>3922.87</v>
      </c>
      <c r="J7" s="95">
        <f t="shared" si="0"/>
        <v>-80000</v>
      </c>
      <c r="K7" s="79">
        <f t="shared" si="1"/>
        <v>-48599.13</v>
      </c>
      <c r="L7" s="79">
        <v>750</v>
      </c>
      <c r="M7" s="80" t="s">
        <v>78</v>
      </c>
      <c r="N7" s="80" t="s">
        <v>1069</v>
      </c>
      <c r="O7" s="94">
        <v>4041.81</v>
      </c>
      <c r="P7" s="95">
        <f t="shared" si="2"/>
        <v>-80000</v>
      </c>
      <c r="Q7" s="79">
        <f t="shared" si="3"/>
        <v>-48480.19</v>
      </c>
      <c r="U7" s="100" t="s">
        <v>78</v>
      </c>
      <c r="V7" s="100" t="s">
        <v>1069</v>
      </c>
      <c r="W7" s="101">
        <v>4680.94</v>
      </c>
      <c r="X7" s="51">
        <f t="shared" si="4"/>
        <v>47841.06</v>
      </c>
      <c r="Y7" s="51">
        <f t="shared" si="5"/>
        <v>-80000</v>
      </c>
    </row>
    <row r="8" spans="1:25" s="49" customFormat="1" ht="26.25" customHeight="1">
      <c r="A8" s="76">
        <v>2090103</v>
      </c>
      <c r="B8" s="81" t="s">
        <v>1070</v>
      </c>
      <c r="C8" s="78">
        <v>908</v>
      </c>
      <c r="D8" s="70"/>
      <c r="E8" s="70">
        <v>7616.62</v>
      </c>
      <c r="G8" s="72" t="s">
        <v>76</v>
      </c>
      <c r="H8" s="72" t="s">
        <v>1067</v>
      </c>
      <c r="I8" s="91">
        <v>7616.62</v>
      </c>
      <c r="J8" s="53">
        <f t="shared" si="0"/>
        <v>-2070002</v>
      </c>
      <c r="K8" s="70">
        <f t="shared" si="1"/>
        <v>6708.62</v>
      </c>
      <c r="L8" s="70"/>
      <c r="M8" s="72" t="s">
        <v>76</v>
      </c>
      <c r="N8" s="72" t="s">
        <v>1067</v>
      </c>
      <c r="O8" s="91">
        <v>7749.58</v>
      </c>
      <c r="P8" s="53">
        <f t="shared" si="2"/>
        <v>-2070002</v>
      </c>
      <c r="Q8" s="70">
        <f t="shared" si="3"/>
        <v>6841.58</v>
      </c>
      <c r="U8" s="96" t="s">
        <v>76</v>
      </c>
      <c r="V8" s="96" t="s">
        <v>1067</v>
      </c>
      <c r="W8" s="97">
        <v>8475.47</v>
      </c>
      <c r="X8" s="49">
        <f t="shared" si="4"/>
        <v>-7567.469999999999</v>
      </c>
      <c r="Y8" s="49">
        <f t="shared" si="5"/>
        <v>-2070002</v>
      </c>
    </row>
    <row r="9" spans="1:25" s="49" customFormat="1" ht="26.25" customHeight="1">
      <c r="A9" s="76">
        <v>2090199</v>
      </c>
      <c r="B9" s="82" t="s">
        <v>1071</v>
      </c>
      <c r="C9" s="78">
        <v>207</v>
      </c>
      <c r="D9" s="70"/>
      <c r="E9" s="70">
        <v>3922.87</v>
      </c>
      <c r="G9" s="72" t="s">
        <v>78</v>
      </c>
      <c r="H9" s="72" t="s">
        <v>1069</v>
      </c>
      <c r="I9" s="91">
        <v>3922.87</v>
      </c>
      <c r="J9" s="53">
        <f t="shared" si="0"/>
        <v>-80098</v>
      </c>
      <c r="K9" s="70">
        <f t="shared" si="1"/>
        <v>3715.87</v>
      </c>
      <c r="L9" s="70">
        <v>750</v>
      </c>
      <c r="M9" s="72" t="s">
        <v>78</v>
      </c>
      <c r="N9" s="72" t="s">
        <v>1069</v>
      </c>
      <c r="O9" s="91">
        <v>4041.81</v>
      </c>
      <c r="P9" s="53">
        <f t="shared" si="2"/>
        <v>-80098</v>
      </c>
      <c r="Q9" s="70">
        <f t="shared" si="3"/>
        <v>3834.81</v>
      </c>
      <c r="U9" s="96" t="s">
        <v>78</v>
      </c>
      <c r="V9" s="96" t="s">
        <v>1069</v>
      </c>
      <c r="W9" s="97">
        <v>4680.94</v>
      </c>
      <c r="X9" s="49">
        <f t="shared" si="4"/>
        <v>-4473.94</v>
      </c>
      <c r="Y9" s="49">
        <f t="shared" si="5"/>
        <v>-80098</v>
      </c>
    </row>
    <row r="10" spans="1:25" s="49" customFormat="1" ht="26.25" customHeight="1">
      <c r="A10" s="83">
        <v>20903</v>
      </c>
      <c r="B10" s="84" t="s">
        <v>1072</v>
      </c>
      <c r="C10" s="69">
        <f>SUM(C11:C13)</f>
        <v>12412</v>
      </c>
      <c r="D10" s="85"/>
      <c r="E10" s="85">
        <v>135.6</v>
      </c>
      <c r="G10" s="72" t="s">
        <v>88</v>
      </c>
      <c r="H10" s="72" t="s">
        <v>965</v>
      </c>
      <c r="I10" s="91">
        <v>135.6</v>
      </c>
      <c r="J10" s="53">
        <f t="shared" si="0"/>
        <v>1989296</v>
      </c>
      <c r="K10" s="70">
        <f t="shared" si="1"/>
        <v>-12276.4</v>
      </c>
      <c r="L10" s="70"/>
      <c r="M10" s="72" t="s">
        <v>88</v>
      </c>
      <c r="N10" s="72" t="s">
        <v>965</v>
      </c>
      <c r="O10" s="91">
        <v>135.6</v>
      </c>
      <c r="P10" s="53">
        <f t="shared" si="2"/>
        <v>1989296</v>
      </c>
      <c r="Q10" s="70">
        <f t="shared" si="3"/>
        <v>-12276.4</v>
      </c>
      <c r="U10" s="96" t="s">
        <v>88</v>
      </c>
      <c r="V10" s="96" t="s">
        <v>965</v>
      </c>
      <c r="W10" s="97">
        <v>135.6</v>
      </c>
      <c r="X10" s="49">
        <f t="shared" si="4"/>
        <v>12276.4</v>
      </c>
      <c r="Y10" s="49">
        <f t="shared" si="5"/>
        <v>1989296</v>
      </c>
    </row>
    <row r="11" spans="1:25" s="49" customFormat="1" ht="26.25" customHeight="1">
      <c r="A11" s="67">
        <v>2090301</v>
      </c>
      <c r="B11" s="82" t="s">
        <v>1073</v>
      </c>
      <c r="C11" s="78">
        <v>6173</v>
      </c>
      <c r="D11" s="70"/>
      <c r="E11" s="70">
        <v>7616.62</v>
      </c>
      <c r="G11" s="72" t="s">
        <v>76</v>
      </c>
      <c r="H11" s="72" t="s">
        <v>1067</v>
      </c>
      <c r="I11" s="91">
        <v>7616.62</v>
      </c>
      <c r="J11" s="53">
        <f t="shared" si="0"/>
        <v>-2070200</v>
      </c>
      <c r="K11" s="70">
        <f t="shared" si="1"/>
        <v>1443.62</v>
      </c>
      <c r="L11" s="70"/>
      <c r="M11" s="72" t="s">
        <v>76</v>
      </c>
      <c r="N11" s="72" t="s">
        <v>1067</v>
      </c>
      <c r="O11" s="91">
        <v>7749.58</v>
      </c>
      <c r="P11" s="53">
        <f t="shared" si="2"/>
        <v>-2070200</v>
      </c>
      <c r="Q11" s="70">
        <f t="shared" si="3"/>
        <v>1576.58</v>
      </c>
      <c r="U11" s="96" t="s">
        <v>76</v>
      </c>
      <c r="V11" s="96" t="s">
        <v>1067</v>
      </c>
      <c r="W11" s="97">
        <v>8475.47</v>
      </c>
      <c r="X11" s="49">
        <f t="shared" si="4"/>
        <v>-2302.4699999999993</v>
      </c>
      <c r="Y11" s="49">
        <f t="shared" si="5"/>
        <v>-2070200</v>
      </c>
    </row>
    <row r="12" spans="1:25" s="49" customFormat="1" ht="26.25" customHeight="1">
      <c r="A12" s="76">
        <v>2090302</v>
      </c>
      <c r="B12" s="82" t="s">
        <v>1074</v>
      </c>
      <c r="C12" s="78">
        <v>5921</v>
      </c>
      <c r="D12" s="70"/>
      <c r="E12" s="70">
        <v>3922.87</v>
      </c>
      <c r="G12" s="72" t="s">
        <v>78</v>
      </c>
      <c r="H12" s="72" t="s">
        <v>1069</v>
      </c>
      <c r="I12" s="91">
        <v>3922.87</v>
      </c>
      <c r="J12" s="53">
        <f t="shared" si="0"/>
        <v>-80201</v>
      </c>
      <c r="K12" s="70">
        <f t="shared" si="1"/>
        <v>-1998.13</v>
      </c>
      <c r="L12" s="70">
        <v>750</v>
      </c>
      <c r="M12" s="72" t="s">
        <v>78</v>
      </c>
      <c r="N12" s="72" t="s">
        <v>1069</v>
      </c>
      <c r="O12" s="91">
        <v>4041.81</v>
      </c>
      <c r="P12" s="53">
        <f t="shared" si="2"/>
        <v>-80201</v>
      </c>
      <c r="Q12" s="70">
        <f t="shared" si="3"/>
        <v>-1879.19</v>
      </c>
      <c r="U12" s="96" t="s">
        <v>78</v>
      </c>
      <c r="V12" s="96" t="s">
        <v>1069</v>
      </c>
      <c r="W12" s="97">
        <v>4680.94</v>
      </c>
      <c r="X12" s="49">
        <f t="shared" si="4"/>
        <v>1240.0600000000004</v>
      </c>
      <c r="Y12" s="49">
        <f t="shared" si="5"/>
        <v>-80201</v>
      </c>
    </row>
    <row r="13" spans="1:25" s="49" customFormat="1" ht="26.25" customHeight="1">
      <c r="A13" s="86">
        <v>2090399</v>
      </c>
      <c r="B13" s="77" t="s">
        <v>1075</v>
      </c>
      <c r="C13" s="78">
        <v>318</v>
      </c>
      <c r="D13" s="85"/>
      <c r="E13" s="85">
        <v>135.6</v>
      </c>
      <c r="G13" s="72" t="s">
        <v>88</v>
      </c>
      <c r="H13" s="72" t="s">
        <v>965</v>
      </c>
      <c r="I13" s="91">
        <v>135.6</v>
      </c>
      <c r="J13" s="53">
        <f t="shared" si="0"/>
        <v>-80200</v>
      </c>
      <c r="K13" s="70">
        <f t="shared" si="1"/>
        <v>-182.4</v>
      </c>
      <c r="L13" s="70"/>
      <c r="M13" s="72" t="s">
        <v>88</v>
      </c>
      <c r="N13" s="72" t="s">
        <v>965</v>
      </c>
      <c r="O13" s="91">
        <v>135.6</v>
      </c>
      <c r="P13" s="53">
        <f t="shared" si="2"/>
        <v>-80200</v>
      </c>
      <c r="Q13" s="70">
        <f t="shared" si="3"/>
        <v>-182.4</v>
      </c>
      <c r="U13" s="96" t="s">
        <v>88</v>
      </c>
      <c r="V13" s="96" t="s">
        <v>965</v>
      </c>
      <c r="W13" s="97">
        <v>135.6</v>
      </c>
      <c r="X13" s="49">
        <f t="shared" si="4"/>
        <v>182.4</v>
      </c>
      <c r="Y13" s="49">
        <f t="shared" si="5"/>
        <v>-80200</v>
      </c>
    </row>
    <row r="14" spans="1:25" s="49" customFormat="1" ht="26.25" customHeight="1">
      <c r="A14" s="67">
        <v>20905</v>
      </c>
      <c r="B14" s="84" t="s">
        <v>1076</v>
      </c>
      <c r="C14" s="69">
        <f>SUM(C15:C16)</f>
        <v>0</v>
      </c>
      <c r="D14" s="70"/>
      <c r="E14" s="70">
        <v>7616.62</v>
      </c>
      <c r="G14" s="72" t="s">
        <v>76</v>
      </c>
      <c r="H14" s="72" t="s">
        <v>1067</v>
      </c>
      <c r="I14" s="91">
        <v>7616.62</v>
      </c>
      <c r="J14" s="53">
        <f t="shared" si="0"/>
        <v>-804</v>
      </c>
      <c r="K14" s="70">
        <f t="shared" si="1"/>
        <v>7616.62</v>
      </c>
      <c r="L14" s="70"/>
      <c r="M14" s="72" t="s">
        <v>76</v>
      </c>
      <c r="N14" s="72" t="s">
        <v>1067</v>
      </c>
      <c r="O14" s="91">
        <v>7749.58</v>
      </c>
      <c r="P14" s="53">
        <f t="shared" si="2"/>
        <v>-804</v>
      </c>
      <c r="Q14" s="70">
        <f t="shared" si="3"/>
        <v>7749.58</v>
      </c>
      <c r="U14" s="96" t="s">
        <v>76</v>
      </c>
      <c r="V14" s="96" t="s">
        <v>1067</v>
      </c>
      <c r="W14" s="97">
        <v>8475.47</v>
      </c>
      <c r="X14" s="49">
        <f t="shared" si="4"/>
        <v>-8475.47</v>
      </c>
      <c r="Y14" s="49">
        <f t="shared" si="5"/>
        <v>-804</v>
      </c>
    </row>
    <row r="15" spans="1:25" s="49" customFormat="1" ht="26.25" customHeight="1">
      <c r="A15" s="76">
        <v>2090501</v>
      </c>
      <c r="B15" s="82" t="s">
        <v>1077</v>
      </c>
      <c r="C15" s="87"/>
      <c r="D15" s="70"/>
      <c r="E15" s="70">
        <v>3922.87</v>
      </c>
      <c r="G15" s="72" t="s">
        <v>78</v>
      </c>
      <c r="H15" s="72" t="s">
        <v>1069</v>
      </c>
      <c r="I15" s="91">
        <v>3922.87</v>
      </c>
      <c r="J15" s="53">
        <f t="shared" si="0"/>
        <v>-80400</v>
      </c>
      <c r="K15" s="70">
        <f t="shared" si="1"/>
        <v>3922.87</v>
      </c>
      <c r="L15" s="70">
        <v>750</v>
      </c>
      <c r="M15" s="72" t="s">
        <v>78</v>
      </c>
      <c r="N15" s="72" t="s">
        <v>1069</v>
      </c>
      <c r="O15" s="91">
        <v>4041.81</v>
      </c>
      <c r="P15" s="53">
        <f t="shared" si="2"/>
        <v>-80400</v>
      </c>
      <c r="Q15" s="70">
        <f t="shared" si="3"/>
        <v>4041.81</v>
      </c>
      <c r="U15" s="96" t="s">
        <v>78</v>
      </c>
      <c r="V15" s="96" t="s">
        <v>1069</v>
      </c>
      <c r="W15" s="97">
        <v>4680.94</v>
      </c>
      <c r="X15" s="49">
        <f t="shared" si="4"/>
        <v>-4680.94</v>
      </c>
      <c r="Y15" s="49">
        <f t="shared" si="5"/>
        <v>-80400</v>
      </c>
    </row>
    <row r="16" spans="1:25" s="49" customFormat="1" ht="26.25" customHeight="1">
      <c r="A16" s="86">
        <v>2090599</v>
      </c>
      <c r="B16" s="77" t="s">
        <v>1078</v>
      </c>
      <c r="C16" s="87"/>
      <c r="D16" s="85"/>
      <c r="E16" s="85">
        <v>135.6</v>
      </c>
      <c r="G16" s="72" t="s">
        <v>88</v>
      </c>
      <c r="H16" s="72" t="s">
        <v>965</v>
      </c>
      <c r="I16" s="91">
        <v>135.6</v>
      </c>
      <c r="J16" s="53">
        <f t="shared" si="0"/>
        <v>-80400</v>
      </c>
      <c r="K16" s="70">
        <f t="shared" si="1"/>
        <v>135.6</v>
      </c>
      <c r="L16" s="70"/>
      <c r="M16" s="72" t="s">
        <v>88</v>
      </c>
      <c r="N16" s="72" t="s">
        <v>965</v>
      </c>
      <c r="O16" s="91">
        <v>135.6</v>
      </c>
      <c r="P16" s="53">
        <f t="shared" si="2"/>
        <v>-80400</v>
      </c>
      <c r="Q16" s="70">
        <f t="shared" si="3"/>
        <v>135.6</v>
      </c>
      <c r="U16" s="96" t="s">
        <v>88</v>
      </c>
      <c r="V16" s="96" t="s">
        <v>965</v>
      </c>
      <c r="W16" s="97">
        <v>135.6</v>
      </c>
      <c r="X16" s="49">
        <f t="shared" si="4"/>
        <v>-135.6</v>
      </c>
      <c r="Y16" s="49">
        <f t="shared" si="5"/>
        <v>-80400</v>
      </c>
    </row>
    <row r="17" spans="1:25" s="49" customFormat="1" ht="26.25" customHeight="1">
      <c r="A17" s="67">
        <v>20910</v>
      </c>
      <c r="B17" s="84" t="s">
        <v>1079</v>
      </c>
      <c r="C17" s="69">
        <v>8494</v>
      </c>
      <c r="D17" s="70"/>
      <c r="E17" s="70">
        <v>3922.87</v>
      </c>
      <c r="G17" s="72" t="s">
        <v>78</v>
      </c>
      <c r="H17" s="72" t="s">
        <v>1069</v>
      </c>
      <c r="I17" s="91">
        <v>3922.87</v>
      </c>
      <c r="J17" s="53">
        <f t="shared" si="0"/>
        <v>1989191</v>
      </c>
      <c r="K17" s="70">
        <f t="shared" si="1"/>
        <v>-4571.13</v>
      </c>
      <c r="L17" s="70">
        <v>750</v>
      </c>
      <c r="M17" s="72" t="s">
        <v>78</v>
      </c>
      <c r="N17" s="72" t="s">
        <v>1069</v>
      </c>
      <c r="O17" s="91">
        <v>4041.81</v>
      </c>
      <c r="P17" s="53">
        <f t="shared" si="2"/>
        <v>1989191</v>
      </c>
      <c r="Q17" s="70">
        <f t="shared" si="3"/>
        <v>-4452.1900000000005</v>
      </c>
      <c r="U17" s="96" t="s">
        <v>78</v>
      </c>
      <c r="V17" s="96" t="s">
        <v>1069</v>
      </c>
      <c r="W17" s="97">
        <v>4680.94</v>
      </c>
      <c r="X17" s="49">
        <f t="shared" si="4"/>
        <v>3813.0600000000004</v>
      </c>
      <c r="Y17" s="49">
        <f t="shared" si="5"/>
        <v>1989191</v>
      </c>
    </row>
    <row r="18" spans="1:25" s="49" customFormat="1" ht="26.25" customHeight="1">
      <c r="A18" s="67" t="s">
        <v>1080</v>
      </c>
      <c r="B18" s="84" t="s">
        <v>1081</v>
      </c>
      <c r="C18" s="69">
        <v>27693</v>
      </c>
      <c r="D18" s="70"/>
      <c r="E18" s="70">
        <v>7616.62</v>
      </c>
      <c r="G18" s="72" t="s">
        <v>76</v>
      </c>
      <c r="H18" s="72" t="s">
        <v>1067</v>
      </c>
      <c r="I18" s="91">
        <v>7616.62</v>
      </c>
      <c r="J18" s="53">
        <f t="shared" si="0"/>
        <v>-811</v>
      </c>
      <c r="K18" s="70">
        <f t="shared" si="1"/>
        <v>-20076.38</v>
      </c>
      <c r="L18" s="70"/>
      <c r="M18" s="72" t="s">
        <v>76</v>
      </c>
      <c r="N18" s="72" t="s">
        <v>1067</v>
      </c>
      <c r="O18" s="91">
        <v>7749.58</v>
      </c>
      <c r="P18" s="53">
        <f t="shared" si="2"/>
        <v>-811</v>
      </c>
      <c r="Q18" s="70">
        <f t="shared" si="3"/>
        <v>-19943.42</v>
      </c>
      <c r="U18" s="96" t="s">
        <v>76</v>
      </c>
      <c r="V18" s="96" t="s">
        <v>1067</v>
      </c>
      <c r="W18" s="97">
        <v>8475.47</v>
      </c>
      <c r="X18" s="49">
        <f t="shared" si="4"/>
        <v>19217.53</v>
      </c>
      <c r="Y18" s="49">
        <f t="shared" si="5"/>
        <v>-811</v>
      </c>
    </row>
    <row r="19" spans="1:24" s="49" customFormat="1" ht="26.25" customHeight="1">
      <c r="A19" s="88" t="s">
        <v>1004</v>
      </c>
      <c r="B19" s="89"/>
      <c r="C19" s="69">
        <f>C18+C17+C14+C10+C6</f>
        <v>102236</v>
      </c>
      <c r="G19" s="66">
        <f>""</f>
      </c>
      <c r="H19" s="66">
        <f>""</f>
      </c>
      <c r="I19" s="66">
        <f>""</f>
      </c>
      <c r="J19" s="53"/>
      <c r="M19" s="66">
        <f>""</f>
      </c>
      <c r="N19" s="90">
        <f>""</f>
      </c>
      <c r="O19" s="66">
        <f>""</f>
      </c>
      <c r="W19" s="102" t="e">
        <f>#REF!+#REF!+#REF!+#REF!+#REF!+#REF!+#REF!+#REF!+#REF!+#REF!+#REF!+#REF!+#REF!+#REF!+#REF!+#REF!+#REF!+#REF!+#REF!+#REF!+#REF!</f>
        <v>#REF!</v>
      </c>
      <c r="X19" s="102" t="e">
        <f>#REF!+#REF!+#REF!+#REF!+#REF!+#REF!+#REF!+#REF!+#REF!+#REF!+#REF!+#REF!+#REF!+#REF!+#REF!+#REF!+#REF!+#REF!+#REF!+#REF!+#REF!</f>
        <v>#REF!</v>
      </c>
    </row>
    <row r="20" spans="17:25" ht="19.5" customHeight="1">
      <c r="Q20" s="103"/>
      <c r="U20" s="104" t="s">
        <v>838</v>
      </c>
      <c r="V20" s="104" t="s">
        <v>997</v>
      </c>
      <c r="W20" s="105">
        <v>19998</v>
      </c>
      <c r="X20" s="54">
        <f>C20-W20</f>
        <v>-19998</v>
      </c>
      <c r="Y20" s="54">
        <f>U20-A20</f>
        <v>23203</v>
      </c>
    </row>
    <row r="21" spans="17:25" ht="19.5" customHeight="1">
      <c r="Q21" s="103"/>
      <c r="U21" s="104" t="s">
        <v>998</v>
      </c>
      <c r="V21" s="104" t="s">
        <v>999</v>
      </c>
      <c r="W21" s="105">
        <v>19998</v>
      </c>
      <c r="X21" s="54">
        <f>C21-W21</f>
        <v>-19998</v>
      </c>
      <c r="Y21" s="54">
        <f>U21-A21</f>
        <v>2320301</v>
      </c>
    </row>
    <row r="22" ht="19.5" customHeight="1">
      <c r="Q22" s="103"/>
    </row>
    <row r="23" ht="19.5" customHeight="1">
      <c r="Q23" s="103"/>
    </row>
    <row r="24" ht="19.5" customHeight="1">
      <c r="Q24" s="103"/>
    </row>
    <row r="25" ht="19.5" customHeight="1">
      <c r="Q25" s="103"/>
    </row>
    <row r="26" ht="19.5" customHeight="1">
      <c r="Q26" s="103"/>
    </row>
    <row r="27" ht="19.5" customHeight="1">
      <c r="Q27" s="103"/>
    </row>
    <row r="28" ht="19.5" customHeight="1">
      <c r="Q28" s="103"/>
    </row>
    <row r="29" ht="19.5" customHeight="1">
      <c r="Q29" s="103"/>
    </row>
    <row r="30" ht="19.5" customHeight="1">
      <c r="Q30" s="103"/>
    </row>
    <row r="31" ht="19.5" customHeight="1">
      <c r="Q31" s="103"/>
    </row>
    <row r="32" ht="19.5" customHeight="1">
      <c r="Q32" s="103"/>
    </row>
    <row r="33" ht="19.5" customHeight="1">
      <c r="Q33" s="103"/>
    </row>
    <row r="34" ht="19.5" customHeight="1">
      <c r="Q34" s="103"/>
    </row>
  </sheetData>
  <sheetProtection/>
  <mergeCells count="2">
    <mergeCell ref="A2:C2"/>
    <mergeCell ref="A19:B19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 scale="9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7"/>
  <sheetViews>
    <sheetView zoomScaleSheetLayoutView="100" workbookViewId="0" topLeftCell="A1">
      <selection activeCell="F19" sqref="F19"/>
    </sheetView>
  </sheetViews>
  <sheetFormatPr defaultColWidth="9.00390625" defaultRowHeight="15"/>
  <cols>
    <col min="1" max="1" width="15.28125" style="40" customWidth="1"/>
    <col min="2" max="3" width="13.28125" style="40" customWidth="1"/>
    <col min="4" max="4" width="15.8515625" style="40" customWidth="1"/>
    <col min="5" max="5" width="16.140625" style="40" customWidth="1"/>
    <col min="6" max="6" width="11.421875" style="40" customWidth="1"/>
    <col min="7" max="7" width="15.28125" style="40" customWidth="1"/>
    <col min="8" max="9" width="9.00390625" style="40" customWidth="1"/>
    <col min="15" max="16384" width="9.00390625" style="40" customWidth="1"/>
  </cols>
  <sheetData>
    <row r="1" spans="1:14" s="40" customFormat="1" ht="18.75">
      <c r="A1" s="41" t="s">
        <v>1082</v>
      </c>
      <c r="B1" s="41"/>
      <c r="C1" s="41"/>
      <c r="D1" s="41"/>
      <c r="E1" s="41"/>
      <c r="F1" s="7"/>
      <c r="G1" s="8"/>
      <c r="J1"/>
      <c r="K1"/>
      <c r="L1"/>
      <c r="M1"/>
      <c r="N1"/>
    </row>
    <row r="2" spans="1:14" s="40" customFormat="1" ht="24">
      <c r="A2" s="9" t="s">
        <v>1083</v>
      </c>
      <c r="B2" s="9"/>
      <c r="C2" s="9"/>
      <c r="D2" s="9"/>
      <c r="E2" s="9"/>
      <c r="F2" s="10"/>
      <c r="G2" s="11"/>
      <c r="J2"/>
      <c r="K2"/>
      <c r="L2"/>
      <c r="M2"/>
      <c r="N2"/>
    </row>
    <row r="3" spans="1:14" s="40" customFormat="1" ht="15.75">
      <c r="A3" s="12"/>
      <c r="B3" s="12"/>
      <c r="C3" s="12"/>
      <c r="D3" s="12"/>
      <c r="E3" s="12"/>
      <c r="F3" s="12"/>
      <c r="G3" s="13" t="s">
        <v>1084</v>
      </c>
      <c r="J3"/>
      <c r="K3"/>
      <c r="L3"/>
      <c r="M3"/>
      <c r="N3"/>
    </row>
    <row r="4" spans="1:14" s="40" customFormat="1" ht="45" customHeight="1">
      <c r="A4" s="43" t="s">
        <v>1085</v>
      </c>
      <c r="B4" s="44" t="s">
        <v>1086</v>
      </c>
      <c r="C4" s="45"/>
      <c r="D4" s="46"/>
      <c r="E4" s="44" t="s">
        <v>1087</v>
      </c>
      <c r="F4" s="45"/>
      <c r="G4" s="46"/>
      <c r="J4"/>
      <c r="K4"/>
      <c r="L4"/>
      <c r="M4"/>
      <c r="N4"/>
    </row>
    <row r="5" spans="1:14" s="40" customFormat="1" ht="45" customHeight="1">
      <c r="A5" s="47"/>
      <c r="B5" s="26"/>
      <c r="C5" s="27" t="s">
        <v>1088</v>
      </c>
      <c r="D5" s="27" t="s">
        <v>1089</v>
      </c>
      <c r="E5" s="27"/>
      <c r="F5" s="27" t="s">
        <v>1088</v>
      </c>
      <c r="G5" s="27" t="s">
        <v>1089</v>
      </c>
      <c r="J5"/>
      <c r="K5"/>
      <c r="L5"/>
      <c r="M5"/>
      <c r="N5"/>
    </row>
    <row r="6" spans="1:14" s="40" customFormat="1" ht="36" customHeight="1">
      <c r="A6" s="26" t="s">
        <v>1090</v>
      </c>
      <c r="B6" s="27" t="s">
        <v>1091</v>
      </c>
      <c r="C6" s="27" t="s">
        <v>1092</v>
      </c>
      <c r="D6" s="27" t="s">
        <v>1093</v>
      </c>
      <c r="E6" s="27" t="s">
        <v>1094</v>
      </c>
      <c r="F6" s="33" t="s">
        <v>1095</v>
      </c>
      <c r="G6" s="33" t="s">
        <v>1096</v>
      </c>
      <c r="J6"/>
      <c r="K6"/>
      <c r="L6"/>
      <c r="M6"/>
      <c r="N6"/>
    </row>
    <row r="7" spans="1:14" s="40" customFormat="1" ht="36" customHeight="1">
      <c r="A7" s="26" t="s">
        <v>1097</v>
      </c>
      <c r="B7" s="28">
        <f>C7+D7</f>
        <v>35</v>
      </c>
      <c r="C7" s="48">
        <v>16.85</v>
      </c>
      <c r="D7" s="48">
        <v>18.15</v>
      </c>
      <c r="E7" s="28">
        <f>F7+G7</f>
        <v>32.18</v>
      </c>
      <c r="F7" s="33">
        <v>14.52</v>
      </c>
      <c r="G7" s="33">
        <v>17.66</v>
      </c>
      <c r="J7"/>
      <c r="K7"/>
      <c r="L7"/>
      <c r="M7"/>
      <c r="N7"/>
    </row>
  </sheetData>
  <sheetProtection/>
  <mergeCells count="3">
    <mergeCell ref="B4:D4"/>
    <mergeCell ref="E4:G4"/>
    <mergeCell ref="A4:A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29"/>
  <sheetViews>
    <sheetView workbookViewId="0" topLeftCell="A1">
      <selection activeCell="G16" sqref="G16"/>
    </sheetView>
  </sheetViews>
  <sheetFormatPr defaultColWidth="7.00390625" defaultRowHeight="15"/>
  <cols>
    <col min="1" max="1" width="32.421875" style="284" customWidth="1"/>
    <col min="2" max="2" width="14.421875" style="284" customWidth="1"/>
    <col min="3" max="3" width="6.140625" style="284" hidden="1" customWidth="1"/>
    <col min="4" max="4" width="18.421875" style="284" customWidth="1"/>
    <col min="5" max="16384" width="7.00390625" style="284" customWidth="1"/>
  </cols>
  <sheetData>
    <row r="1" ht="15">
      <c r="A1" s="268" t="s">
        <v>38</v>
      </c>
    </row>
    <row r="2" spans="1:4" ht="22.5">
      <c r="A2" s="293" t="s">
        <v>39</v>
      </c>
      <c r="B2" s="293"/>
      <c r="C2" s="293"/>
      <c r="D2" s="293"/>
    </row>
    <row r="3" spans="1:4" ht="14.25">
      <c r="A3" s="294" t="s">
        <v>40</v>
      </c>
      <c r="B3" s="294"/>
      <c r="C3" s="294"/>
      <c r="D3" s="294"/>
    </row>
    <row r="4" spans="1:4" ht="45" customHeight="1">
      <c r="A4" s="295" t="s">
        <v>41</v>
      </c>
      <c r="B4" s="295" t="s">
        <v>42</v>
      </c>
      <c r="C4" s="295" t="s">
        <v>43</v>
      </c>
      <c r="D4" s="295" t="s">
        <v>44</v>
      </c>
    </row>
    <row r="5" spans="1:4" ht="30" customHeight="1">
      <c r="A5" s="296" t="s">
        <v>8</v>
      </c>
      <c r="B5" s="297">
        <v>289614</v>
      </c>
      <c r="C5" s="298">
        <v>275114</v>
      </c>
      <c r="D5" s="297">
        <f>'[1]县级支出'!G6</f>
        <v>275114.3421</v>
      </c>
    </row>
    <row r="6" spans="1:4" ht="30.75" customHeight="1">
      <c r="A6" s="299" t="s">
        <v>45</v>
      </c>
      <c r="B6" s="300">
        <v>30245</v>
      </c>
      <c r="C6" s="300">
        <v>18036</v>
      </c>
      <c r="D6" s="300">
        <v>18036</v>
      </c>
    </row>
    <row r="7" spans="1:4" ht="30.75" customHeight="1">
      <c r="A7" s="299" t="s">
        <v>46</v>
      </c>
      <c r="B7" s="300">
        <v>3105</v>
      </c>
      <c r="C7" s="300">
        <v>3105</v>
      </c>
      <c r="D7" s="300">
        <v>3105</v>
      </c>
    </row>
    <row r="8" spans="1:4" ht="30.75" customHeight="1">
      <c r="A8" s="299" t="s">
        <v>47</v>
      </c>
      <c r="B8" s="300">
        <v>10935</v>
      </c>
      <c r="C8" s="300">
        <v>10935</v>
      </c>
      <c r="D8" s="300">
        <v>10935</v>
      </c>
    </row>
    <row r="9" spans="1:4" ht="30.75" customHeight="1">
      <c r="A9" s="299" t="s">
        <v>48</v>
      </c>
      <c r="B9" s="300">
        <v>52095</v>
      </c>
      <c r="C9" s="300">
        <v>52095</v>
      </c>
      <c r="D9" s="300">
        <v>52095</v>
      </c>
    </row>
    <row r="10" spans="1:4" ht="30.75" customHeight="1">
      <c r="A10" s="299" t="s">
        <v>49</v>
      </c>
      <c r="B10" s="300">
        <v>1620</v>
      </c>
      <c r="C10" s="300">
        <v>1620</v>
      </c>
      <c r="D10" s="300">
        <v>1620</v>
      </c>
    </row>
    <row r="11" spans="1:4" ht="30.75" customHeight="1">
      <c r="A11" s="299" t="s">
        <v>50</v>
      </c>
      <c r="B11" s="300">
        <v>2575</v>
      </c>
      <c r="C11" s="300">
        <v>2575</v>
      </c>
      <c r="D11" s="300">
        <v>2575</v>
      </c>
    </row>
    <row r="12" spans="1:4" ht="30.75" customHeight="1">
      <c r="A12" s="299" t="s">
        <v>51</v>
      </c>
      <c r="B12" s="300">
        <v>46505</v>
      </c>
      <c r="C12" s="300">
        <v>45284</v>
      </c>
      <c r="D12" s="300">
        <v>45284</v>
      </c>
    </row>
    <row r="13" spans="1:4" ht="30.75" customHeight="1">
      <c r="A13" s="299" t="s">
        <v>52</v>
      </c>
      <c r="B13" s="300">
        <v>37485</v>
      </c>
      <c r="C13" s="300">
        <v>37026</v>
      </c>
      <c r="D13" s="300">
        <v>37026</v>
      </c>
    </row>
    <row r="14" spans="1:4" ht="30.75" customHeight="1">
      <c r="A14" s="299" t="s">
        <v>53</v>
      </c>
      <c r="B14" s="300">
        <v>14107</v>
      </c>
      <c r="C14" s="300">
        <v>14107</v>
      </c>
      <c r="D14" s="300">
        <v>14107</v>
      </c>
    </row>
    <row r="15" spans="1:4" ht="30.75" customHeight="1">
      <c r="A15" s="299" t="s">
        <v>54</v>
      </c>
      <c r="B15" s="300">
        <v>6103</v>
      </c>
      <c r="C15" s="300">
        <v>6103</v>
      </c>
      <c r="D15" s="300">
        <v>6103</v>
      </c>
    </row>
    <row r="16" spans="1:4" ht="30.75" customHeight="1">
      <c r="A16" s="299" t="s">
        <v>55</v>
      </c>
      <c r="B16" s="300">
        <v>42258</v>
      </c>
      <c r="C16" s="300">
        <v>42258</v>
      </c>
      <c r="D16" s="300">
        <v>42258</v>
      </c>
    </row>
    <row r="17" spans="1:4" ht="30.75" customHeight="1">
      <c r="A17" s="299" t="s">
        <v>56</v>
      </c>
      <c r="B17" s="300">
        <v>7479</v>
      </c>
      <c r="C17" s="300">
        <v>7479</v>
      </c>
      <c r="D17" s="300">
        <v>7479</v>
      </c>
    </row>
    <row r="18" spans="1:4" ht="30.75" customHeight="1">
      <c r="A18" s="299" t="s">
        <v>57</v>
      </c>
      <c r="B18" s="300">
        <v>220</v>
      </c>
      <c r="C18" s="300">
        <v>220</v>
      </c>
      <c r="D18" s="300">
        <v>220</v>
      </c>
    </row>
    <row r="19" spans="1:4" ht="30.75" customHeight="1">
      <c r="A19" s="299" t="s">
        <v>58</v>
      </c>
      <c r="B19" s="300">
        <v>264</v>
      </c>
      <c r="C19" s="300">
        <v>264</v>
      </c>
      <c r="D19" s="300">
        <v>264</v>
      </c>
    </row>
    <row r="20" spans="1:4" ht="30.75" customHeight="1">
      <c r="A20" s="299" t="s">
        <v>59</v>
      </c>
      <c r="B20" s="300">
        <v>240</v>
      </c>
      <c r="C20" s="300">
        <v>240</v>
      </c>
      <c r="D20" s="300">
        <v>240</v>
      </c>
    </row>
    <row r="21" spans="1:4" ht="30.75" customHeight="1">
      <c r="A21" s="299" t="s">
        <v>60</v>
      </c>
      <c r="B21" s="300">
        <v>2783</v>
      </c>
      <c r="C21" s="300">
        <v>2783</v>
      </c>
      <c r="D21" s="300">
        <v>2783</v>
      </c>
    </row>
    <row r="22" spans="1:4" ht="30.75" customHeight="1">
      <c r="A22" s="299" t="s">
        <v>61</v>
      </c>
      <c r="B22" s="300">
        <v>5870</v>
      </c>
      <c r="C22" s="300">
        <v>5259</v>
      </c>
      <c r="D22" s="300">
        <v>5259</v>
      </c>
    </row>
    <row r="23" spans="1:4" ht="30.75" customHeight="1">
      <c r="A23" s="299" t="s">
        <v>62</v>
      </c>
      <c r="B23" s="300">
        <v>110</v>
      </c>
      <c r="C23" s="300">
        <v>110</v>
      </c>
      <c r="D23" s="300">
        <v>110</v>
      </c>
    </row>
    <row r="24" spans="1:4" ht="30.75" customHeight="1">
      <c r="A24" s="299" t="s">
        <v>63</v>
      </c>
      <c r="B24" s="300">
        <v>1660</v>
      </c>
      <c r="C24" s="300">
        <v>1660</v>
      </c>
      <c r="D24" s="300">
        <v>1660</v>
      </c>
    </row>
    <row r="25" spans="1:4" ht="30.75" customHeight="1">
      <c r="A25" s="299" t="s">
        <v>64</v>
      </c>
      <c r="B25" s="300">
        <v>2900</v>
      </c>
      <c r="C25" s="300">
        <v>2900</v>
      </c>
      <c r="D25" s="300">
        <v>2900</v>
      </c>
    </row>
    <row r="26" spans="1:4" ht="30.75" customHeight="1">
      <c r="A26" s="299" t="s">
        <v>65</v>
      </c>
      <c r="B26" s="300">
        <v>13985</v>
      </c>
      <c r="C26" s="300">
        <v>13985</v>
      </c>
      <c r="D26" s="300">
        <v>13985</v>
      </c>
    </row>
    <row r="27" spans="1:4" ht="30.75" customHeight="1">
      <c r="A27" s="299" t="s">
        <v>66</v>
      </c>
      <c r="B27" s="300">
        <v>1895</v>
      </c>
      <c r="C27" s="300">
        <v>1895</v>
      </c>
      <c r="D27" s="300">
        <v>1895</v>
      </c>
    </row>
    <row r="28" spans="1:4" ht="30.75" customHeight="1">
      <c r="A28" s="299" t="s">
        <v>67</v>
      </c>
      <c r="B28" s="300">
        <v>5120</v>
      </c>
      <c r="C28" s="300">
        <v>5120</v>
      </c>
      <c r="D28" s="300">
        <v>5120</v>
      </c>
    </row>
    <row r="29" spans="1:4" ht="30.75" customHeight="1">
      <c r="A29" s="299" t="s">
        <v>68</v>
      </c>
      <c r="B29" s="300">
        <v>56</v>
      </c>
      <c r="C29" s="300">
        <v>56</v>
      </c>
      <c r="D29" s="300">
        <v>56</v>
      </c>
    </row>
  </sheetData>
  <sheetProtection/>
  <mergeCells count="2">
    <mergeCell ref="A2:D2"/>
    <mergeCell ref="A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4">
      <selection activeCell="B10" sqref="B10"/>
    </sheetView>
  </sheetViews>
  <sheetFormatPr defaultColWidth="9.00390625" defaultRowHeight="15"/>
  <cols>
    <col min="1" max="1" width="46.421875" style="40" customWidth="1"/>
    <col min="2" max="2" width="15.421875" style="40" customWidth="1"/>
    <col min="3" max="3" width="19.00390625" style="40" customWidth="1"/>
    <col min="4" max="5" width="9.00390625" style="40" customWidth="1"/>
    <col min="11" max="16384" width="9.00390625" style="40" customWidth="1"/>
  </cols>
  <sheetData>
    <row r="1" spans="1:3" ht="18.75">
      <c r="A1" s="41" t="s">
        <v>1098</v>
      </c>
      <c r="B1" s="7"/>
      <c r="C1" s="8"/>
    </row>
    <row r="2" spans="1:3" ht="24">
      <c r="A2" s="9" t="s">
        <v>1099</v>
      </c>
      <c r="B2" s="10"/>
      <c r="C2" s="11"/>
    </row>
    <row r="3" spans="1:3" ht="15.75">
      <c r="A3" s="12"/>
      <c r="B3" s="12"/>
      <c r="C3" s="13" t="s">
        <v>1084</v>
      </c>
    </row>
    <row r="4" spans="1:3" ht="13.5">
      <c r="A4" s="23" t="s">
        <v>1007</v>
      </c>
      <c r="B4" s="23" t="s">
        <v>949</v>
      </c>
      <c r="C4" s="24" t="s">
        <v>1100</v>
      </c>
    </row>
    <row r="5" spans="1:3" ht="57.75" customHeight="1">
      <c r="A5" s="26" t="s">
        <v>1101</v>
      </c>
      <c r="B5" s="33">
        <v>12.28</v>
      </c>
      <c r="C5" s="33">
        <v>12.28</v>
      </c>
    </row>
    <row r="6" spans="1:3" ht="57.75" customHeight="1">
      <c r="A6" s="26" t="s">
        <v>1102</v>
      </c>
      <c r="B6" s="33">
        <v>16.85</v>
      </c>
      <c r="C6" s="33">
        <v>16.85</v>
      </c>
    </row>
    <row r="7" spans="1:3" ht="57.75" customHeight="1">
      <c r="A7" s="26" t="s">
        <v>1103</v>
      </c>
      <c r="B7" s="33"/>
      <c r="C7" s="33"/>
    </row>
    <row r="8" spans="1:3" ht="57.75" customHeight="1">
      <c r="A8" s="26" t="s">
        <v>1104</v>
      </c>
      <c r="B8" s="33">
        <v>16.85</v>
      </c>
      <c r="C8" s="33">
        <v>16.85</v>
      </c>
    </row>
    <row r="9" spans="1:3" ht="57.75" customHeight="1">
      <c r="A9" s="37" t="s">
        <v>1105</v>
      </c>
      <c r="B9" s="33">
        <v>2.47</v>
      </c>
      <c r="C9" s="33">
        <v>2.47</v>
      </c>
    </row>
    <row r="10" spans="1:3" ht="57.75" customHeight="1">
      <c r="A10" s="38" t="s">
        <v>1106</v>
      </c>
      <c r="B10" s="33"/>
      <c r="C10" s="42"/>
    </row>
    <row r="11" spans="1:3" ht="57.75" customHeight="1">
      <c r="A11" s="38" t="s">
        <v>1107</v>
      </c>
      <c r="B11" s="33">
        <v>2.47</v>
      </c>
      <c r="C11" s="42">
        <v>2.47</v>
      </c>
    </row>
    <row r="12" spans="1:3" ht="57.75" customHeight="1">
      <c r="A12" s="26" t="s">
        <v>1108</v>
      </c>
      <c r="B12" s="33">
        <v>2.63</v>
      </c>
      <c r="C12" s="42">
        <v>2.63</v>
      </c>
    </row>
    <row r="13" spans="1:3" ht="57.75" customHeight="1">
      <c r="A13" s="26" t="s">
        <v>1109</v>
      </c>
      <c r="B13" s="33">
        <v>14.52</v>
      </c>
      <c r="C13" s="42">
        <v>14.52</v>
      </c>
    </row>
    <row r="14" spans="1:3" ht="57.75" customHeight="1">
      <c r="A14" s="37" t="s">
        <v>1110</v>
      </c>
      <c r="B14" s="33">
        <v>0</v>
      </c>
      <c r="C14" s="42">
        <v>0</v>
      </c>
    </row>
    <row r="15" spans="1:3" ht="57.75" customHeight="1">
      <c r="A15" s="39" t="s">
        <v>1111</v>
      </c>
      <c r="B15" s="33">
        <v>16.85</v>
      </c>
      <c r="C15" s="42">
        <v>16.85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7">
      <selection activeCell="A4" sqref="A4"/>
    </sheetView>
  </sheetViews>
  <sheetFormatPr defaultColWidth="9.00390625" defaultRowHeight="15"/>
  <cols>
    <col min="1" max="1" width="47.7109375" style="0" customWidth="1"/>
    <col min="2" max="2" width="20.421875" style="0" customWidth="1"/>
    <col min="3" max="3" width="23.00390625" style="0" customWidth="1"/>
  </cols>
  <sheetData>
    <row r="1" spans="1:3" ht="18.75">
      <c r="A1" s="6" t="s">
        <v>1112</v>
      </c>
      <c r="B1" s="7"/>
      <c r="C1" s="8"/>
    </row>
    <row r="2" spans="1:3" ht="19.5" customHeight="1">
      <c r="A2" s="9" t="s">
        <v>1113</v>
      </c>
      <c r="B2" s="10"/>
      <c r="C2" s="11"/>
    </row>
    <row r="3" spans="1:3" ht="19.5" customHeight="1">
      <c r="A3" s="12"/>
      <c r="B3" s="12"/>
      <c r="C3" s="13" t="s">
        <v>1084</v>
      </c>
    </row>
    <row r="4" spans="1:3" ht="56.25" customHeight="1">
      <c r="A4" s="23" t="s">
        <v>1007</v>
      </c>
      <c r="B4" s="23" t="s">
        <v>949</v>
      </c>
      <c r="C4" s="24" t="s">
        <v>1100</v>
      </c>
    </row>
    <row r="5" spans="1:3" ht="45" customHeight="1">
      <c r="A5" s="26" t="s">
        <v>1114</v>
      </c>
      <c r="B5" s="33">
        <v>8.36</v>
      </c>
      <c r="C5" s="33">
        <v>8.36</v>
      </c>
    </row>
    <row r="6" spans="1:3" ht="48" customHeight="1">
      <c r="A6" s="26" t="s">
        <v>1115</v>
      </c>
      <c r="B6" s="33">
        <v>18.15</v>
      </c>
      <c r="C6" s="33">
        <v>18.15</v>
      </c>
    </row>
    <row r="7" spans="1:3" ht="56.25" customHeight="1">
      <c r="A7" s="26" t="s">
        <v>1103</v>
      </c>
      <c r="B7" s="33"/>
      <c r="C7" s="33"/>
    </row>
    <row r="8" spans="1:3" ht="56.25" customHeight="1">
      <c r="A8" s="26" t="s">
        <v>1116</v>
      </c>
      <c r="B8" s="33">
        <v>18.15</v>
      </c>
      <c r="C8" s="33">
        <v>18.15</v>
      </c>
    </row>
    <row r="9" spans="1:3" ht="56.25" customHeight="1">
      <c r="A9" s="37" t="s">
        <v>1117</v>
      </c>
      <c r="B9" s="33">
        <v>9.4</v>
      </c>
      <c r="C9" s="33">
        <v>9.4</v>
      </c>
    </row>
    <row r="10" spans="1:3" ht="56.25" customHeight="1">
      <c r="A10" s="38" t="s">
        <v>1106</v>
      </c>
      <c r="B10" s="33"/>
      <c r="C10" s="33"/>
    </row>
    <row r="11" spans="1:3" ht="56.25" customHeight="1">
      <c r="A11" s="38" t="s">
        <v>1118</v>
      </c>
      <c r="B11" s="33">
        <v>9.4</v>
      </c>
      <c r="C11" s="33">
        <v>9.4</v>
      </c>
    </row>
    <row r="12" spans="1:3" ht="56.25" customHeight="1">
      <c r="A12" s="26" t="s">
        <v>1119</v>
      </c>
      <c r="B12" s="33">
        <v>0.3</v>
      </c>
      <c r="C12" s="33">
        <v>0.3</v>
      </c>
    </row>
    <row r="13" spans="1:3" ht="56.25" customHeight="1">
      <c r="A13" s="26" t="s">
        <v>1120</v>
      </c>
      <c r="B13" s="33">
        <v>17.66</v>
      </c>
      <c r="C13" s="33">
        <v>17.66</v>
      </c>
    </row>
    <row r="14" spans="1:3" ht="40.5" customHeight="1">
      <c r="A14" s="37" t="s">
        <v>1121</v>
      </c>
      <c r="B14" s="33">
        <v>0</v>
      </c>
      <c r="C14" s="33">
        <v>0</v>
      </c>
    </row>
    <row r="15" spans="1:3" ht="41.25" customHeight="1">
      <c r="A15" s="39" t="s">
        <v>1122</v>
      </c>
      <c r="B15" s="33">
        <v>18.15</v>
      </c>
      <c r="C15" s="33">
        <v>18.15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30"/>
  <sheetViews>
    <sheetView zoomScaleSheetLayoutView="100" workbookViewId="0" topLeftCell="A1">
      <selection activeCell="D26" sqref="D26"/>
    </sheetView>
  </sheetViews>
  <sheetFormatPr defaultColWidth="9.00390625" defaultRowHeight="15"/>
  <cols>
    <col min="1" max="1" width="40.421875" style="0" customWidth="1"/>
    <col min="2" max="2" width="20.421875" style="0" customWidth="1"/>
    <col min="3" max="3" width="23.00390625" style="0" customWidth="1"/>
  </cols>
  <sheetData>
    <row r="1" spans="1:3" ht="18.75">
      <c r="A1" s="6" t="s">
        <v>1112</v>
      </c>
      <c r="B1" s="7"/>
      <c r="C1" s="8"/>
    </row>
    <row r="2" spans="1:3" ht="19.5" customHeight="1">
      <c r="A2" s="9" t="s">
        <v>1123</v>
      </c>
      <c r="B2" s="10"/>
      <c r="C2" s="11"/>
    </row>
    <row r="3" spans="1:3" ht="19.5" customHeight="1">
      <c r="A3" s="12"/>
      <c r="B3" s="12"/>
      <c r="C3" s="13" t="s">
        <v>1084</v>
      </c>
    </row>
    <row r="4" spans="1:3" ht="56.25" customHeight="1">
      <c r="A4" s="23" t="s">
        <v>1007</v>
      </c>
      <c r="B4" s="23" t="s">
        <v>1124</v>
      </c>
      <c r="C4" s="24" t="s">
        <v>1125</v>
      </c>
    </row>
    <row r="5" spans="1:3" ht="21.75" customHeight="1">
      <c r="A5" s="31" t="s">
        <v>1126</v>
      </c>
      <c r="B5" s="32">
        <v>20.64</v>
      </c>
      <c r="C5" s="33">
        <v>20.64</v>
      </c>
    </row>
    <row r="6" spans="1:3" ht="21.75" customHeight="1">
      <c r="A6" s="31" t="s">
        <v>1127</v>
      </c>
      <c r="B6" s="32">
        <v>12.28</v>
      </c>
      <c r="C6" s="33">
        <v>12.28</v>
      </c>
    </row>
    <row r="7" spans="1:3" ht="21.75" customHeight="1">
      <c r="A7" s="31" t="s">
        <v>1128</v>
      </c>
      <c r="B7" s="32">
        <v>8.36</v>
      </c>
      <c r="C7" s="33">
        <v>8.36</v>
      </c>
    </row>
    <row r="8" spans="1:3" ht="21.75" customHeight="1">
      <c r="A8" s="31" t="s">
        <v>1129</v>
      </c>
      <c r="B8" s="32">
        <v>23.13</v>
      </c>
      <c r="C8" s="33">
        <v>23.13</v>
      </c>
    </row>
    <row r="9" spans="1:3" ht="21.75" customHeight="1">
      <c r="A9" s="31" t="s">
        <v>1127</v>
      </c>
      <c r="B9" s="32">
        <v>14.38</v>
      </c>
      <c r="C9" s="33">
        <v>14.38</v>
      </c>
    </row>
    <row r="10" spans="1:3" ht="21.75" customHeight="1">
      <c r="A10" s="31" t="s">
        <v>1128</v>
      </c>
      <c r="B10" s="32">
        <v>8.75</v>
      </c>
      <c r="C10" s="33">
        <v>8.75</v>
      </c>
    </row>
    <row r="11" spans="1:3" ht="21.75" customHeight="1">
      <c r="A11" s="31" t="s">
        <v>1130</v>
      </c>
      <c r="B11" s="32">
        <f>SUM(B12:B18)</f>
        <v>14.469999999999999</v>
      </c>
      <c r="C11" s="33">
        <f>SUM(C12:C18)</f>
        <v>14.469999999999999</v>
      </c>
    </row>
    <row r="12" spans="1:3" ht="21.75" customHeight="1">
      <c r="A12" s="31" t="s">
        <v>1131</v>
      </c>
      <c r="B12" s="32">
        <v>2.47</v>
      </c>
      <c r="C12" s="33">
        <v>2.47</v>
      </c>
    </row>
    <row r="13" spans="1:3" ht="21.75" customHeight="1">
      <c r="A13" s="31" t="s">
        <v>1132</v>
      </c>
      <c r="B13" s="32">
        <v>2.4</v>
      </c>
      <c r="C13" s="33">
        <v>2.4</v>
      </c>
    </row>
    <row r="14" spans="1:3" ht="21.75" customHeight="1">
      <c r="A14" s="31" t="s">
        <v>1133</v>
      </c>
      <c r="B14" s="32">
        <v>9.4</v>
      </c>
      <c r="C14" s="33">
        <v>9.4</v>
      </c>
    </row>
    <row r="15" spans="1:3" ht="21.75" customHeight="1">
      <c r="A15" s="31" t="s">
        <v>1134</v>
      </c>
      <c r="B15" s="32">
        <v>0.2</v>
      </c>
      <c r="C15" s="33">
        <v>0.2</v>
      </c>
    </row>
    <row r="16" spans="1:3" ht="21.75" customHeight="1">
      <c r="A16" s="31" t="s">
        <v>1135</v>
      </c>
      <c r="B16" s="34">
        <v>0</v>
      </c>
      <c r="C16" s="34">
        <v>0</v>
      </c>
    </row>
    <row r="17" spans="1:3" ht="21.75" customHeight="1">
      <c r="A17" s="31" t="s">
        <v>1136</v>
      </c>
      <c r="B17" s="34">
        <v>0</v>
      </c>
      <c r="C17" s="34">
        <v>0</v>
      </c>
    </row>
    <row r="18" spans="1:3" ht="21.75" customHeight="1">
      <c r="A18" s="31" t="s">
        <v>1137</v>
      </c>
      <c r="B18" s="34">
        <v>0</v>
      </c>
      <c r="C18" s="34">
        <v>0</v>
      </c>
    </row>
    <row r="19" spans="1:3" ht="21.75" customHeight="1">
      <c r="A19" s="31" t="s">
        <v>1138</v>
      </c>
      <c r="B19" s="32">
        <v>2.92</v>
      </c>
      <c r="C19" s="32">
        <v>2.92</v>
      </c>
    </row>
    <row r="20" spans="1:3" ht="21.75" customHeight="1">
      <c r="A20" s="31" t="s">
        <v>1139</v>
      </c>
      <c r="B20" s="32">
        <v>2.62</v>
      </c>
      <c r="C20" s="33">
        <v>2.62</v>
      </c>
    </row>
    <row r="21" spans="1:3" ht="21.75" customHeight="1">
      <c r="A21" s="31" t="s">
        <v>1128</v>
      </c>
      <c r="B21" s="35">
        <v>0.3</v>
      </c>
      <c r="C21" s="36">
        <v>0.3</v>
      </c>
    </row>
    <row r="22" spans="1:3" ht="21.75" customHeight="1">
      <c r="A22" s="31" t="s">
        <v>1140</v>
      </c>
      <c r="B22" s="35">
        <f>SUM(B23:B24)</f>
        <v>0.79</v>
      </c>
      <c r="C22" s="36">
        <f>SUM(C23:C24)</f>
        <v>0.79</v>
      </c>
    </row>
    <row r="23" spans="1:3" ht="21.75" customHeight="1">
      <c r="A23" s="31" t="s">
        <v>1139</v>
      </c>
      <c r="B23" s="35">
        <v>0.48</v>
      </c>
      <c r="C23" s="36">
        <v>0.48</v>
      </c>
    </row>
    <row r="24" spans="1:3" ht="21.75" customHeight="1">
      <c r="A24" s="31" t="s">
        <v>1128</v>
      </c>
      <c r="B24" s="35">
        <v>0.31</v>
      </c>
      <c r="C24" s="36">
        <v>0.31</v>
      </c>
    </row>
    <row r="25" spans="1:3" ht="21.75" customHeight="1">
      <c r="A25" s="31" t="s">
        <v>1141</v>
      </c>
      <c r="B25" s="35">
        <f>SUM(B26:B27)</f>
        <v>32.18</v>
      </c>
      <c r="C25" s="36">
        <f>SUM(C26:C27)</f>
        <v>32.18</v>
      </c>
    </row>
    <row r="26" spans="1:3" ht="21.75" customHeight="1">
      <c r="A26" s="31" t="s">
        <v>1127</v>
      </c>
      <c r="B26" s="35">
        <v>14.52</v>
      </c>
      <c r="C26" s="36">
        <v>14.52</v>
      </c>
    </row>
    <row r="27" spans="1:3" ht="21.75" customHeight="1">
      <c r="A27" s="31" t="s">
        <v>1128</v>
      </c>
      <c r="B27" s="35">
        <v>17.66</v>
      </c>
      <c r="C27" s="36">
        <v>17.66</v>
      </c>
    </row>
    <row r="28" spans="1:3" ht="21.75" customHeight="1">
      <c r="A28" s="31" t="s">
        <v>1142</v>
      </c>
      <c r="B28" s="35">
        <f>SUM(B29:B30)</f>
        <v>35</v>
      </c>
      <c r="C28" s="36">
        <f>SUM(C29:C30)</f>
        <v>35</v>
      </c>
    </row>
    <row r="29" spans="1:3" ht="21.75" customHeight="1">
      <c r="A29" s="31" t="s">
        <v>1127</v>
      </c>
      <c r="B29" s="35">
        <v>16.85</v>
      </c>
      <c r="C29" s="36">
        <v>16.85</v>
      </c>
    </row>
    <row r="30" spans="1:3" ht="21.75" customHeight="1">
      <c r="A30" s="31" t="s">
        <v>1128</v>
      </c>
      <c r="B30" s="35">
        <v>18.15</v>
      </c>
      <c r="C30" s="36">
        <v>18.15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D7" sqref="D7"/>
    </sheetView>
  </sheetViews>
  <sheetFormatPr defaultColWidth="9.00390625" defaultRowHeight="15"/>
  <cols>
    <col min="1" max="1" width="38.7109375" style="0" customWidth="1"/>
    <col min="2" max="2" width="13.00390625" style="0" customWidth="1"/>
    <col min="3" max="3" width="15.00390625" style="0" customWidth="1"/>
    <col min="4" max="4" width="9.28125" style="0" customWidth="1"/>
    <col min="5" max="5" width="10.140625" style="0" customWidth="1"/>
  </cols>
  <sheetData>
    <row r="1" spans="1:5" ht="18.75">
      <c r="A1" s="6" t="s">
        <v>1143</v>
      </c>
      <c r="B1" s="6"/>
      <c r="C1" s="6"/>
      <c r="D1" s="7"/>
      <c r="E1" s="8"/>
    </row>
    <row r="2" spans="1:5" ht="19.5" customHeight="1">
      <c r="A2" s="9" t="s">
        <v>1144</v>
      </c>
      <c r="B2" s="9"/>
      <c r="C2" s="9"/>
      <c r="D2" s="10"/>
      <c r="E2" s="11"/>
    </row>
    <row r="3" spans="1:5" ht="19.5" customHeight="1">
      <c r="A3" s="12"/>
      <c r="B3" s="12"/>
      <c r="C3" s="12"/>
      <c r="D3" s="12"/>
      <c r="E3" s="13" t="s">
        <v>1084</v>
      </c>
    </row>
    <row r="4" spans="1:5" ht="56.25" customHeight="1">
      <c r="A4" s="23" t="s">
        <v>1007</v>
      </c>
      <c r="B4" s="23" t="s">
        <v>1090</v>
      </c>
      <c r="C4" s="23" t="s">
        <v>1124</v>
      </c>
      <c r="D4" s="24" t="s">
        <v>1125</v>
      </c>
      <c r="E4" s="25" t="s">
        <v>1145</v>
      </c>
    </row>
    <row r="5" spans="1:5" ht="27" customHeight="1">
      <c r="A5" s="26" t="s">
        <v>1146</v>
      </c>
      <c r="B5" s="27" t="s">
        <v>1091</v>
      </c>
      <c r="C5" s="28">
        <v>35</v>
      </c>
      <c r="D5" s="29">
        <v>35</v>
      </c>
      <c r="E5" s="30">
        <v>0</v>
      </c>
    </row>
    <row r="6" spans="1:5" ht="27" customHeight="1">
      <c r="A6" s="26" t="s">
        <v>1147</v>
      </c>
      <c r="B6" s="27" t="s">
        <v>1092</v>
      </c>
      <c r="C6" s="27" t="s">
        <v>1148</v>
      </c>
      <c r="D6" s="28" t="s">
        <v>1148</v>
      </c>
      <c r="E6" s="30">
        <v>0</v>
      </c>
    </row>
    <row r="7" spans="1:5" ht="27" customHeight="1">
      <c r="A7" s="26" t="s">
        <v>1149</v>
      </c>
      <c r="B7" s="27" t="s">
        <v>1093</v>
      </c>
      <c r="C7" s="27" t="s">
        <v>1150</v>
      </c>
      <c r="D7" s="28" t="s">
        <v>1150</v>
      </c>
      <c r="E7" s="30">
        <v>0</v>
      </c>
    </row>
    <row r="8" spans="1:5" ht="27" customHeight="1">
      <c r="A8" s="26" t="s">
        <v>1151</v>
      </c>
      <c r="B8" s="27" t="s">
        <v>1094</v>
      </c>
      <c r="C8" s="28">
        <v>0</v>
      </c>
      <c r="D8" s="30">
        <v>0</v>
      </c>
      <c r="E8" s="30">
        <v>0</v>
      </c>
    </row>
    <row r="9" spans="1:5" ht="27" customHeight="1">
      <c r="A9" s="26" t="s">
        <v>1147</v>
      </c>
      <c r="B9" s="27" t="s">
        <v>1095</v>
      </c>
      <c r="C9" s="28">
        <v>0</v>
      </c>
      <c r="D9" s="30">
        <v>0</v>
      </c>
      <c r="E9" s="30">
        <v>0</v>
      </c>
    </row>
    <row r="10" spans="1:5" ht="27" customHeight="1">
      <c r="A10" s="26" t="s">
        <v>1149</v>
      </c>
      <c r="B10" s="27" t="s">
        <v>1096</v>
      </c>
      <c r="C10" s="28">
        <v>0</v>
      </c>
      <c r="D10" s="30">
        <v>0</v>
      </c>
      <c r="E10" s="3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workbookViewId="0" topLeftCell="A4">
      <selection activeCell="C8" sqref="C8"/>
    </sheetView>
  </sheetViews>
  <sheetFormatPr defaultColWidth="9.00390625" defaultRowHeight="15"/>
  <cols>
    <col min="1" max="1" width="8.00390625" style="0" customWidth="1"/>
    <col min="2" max="2" width="9.7109375" style="0" customWidth="1"/>
    <col min="3" max="3" width="48.421875" style="0" customWidth="1"/>
    <col min="4" max="4" width="16.140625" style="0" customWidth="1"/>
    <col min="5" max="5" width="11.28125" style="0" customWidth="1"/>
  </cols>
  <sheetData>
    <row r="1" spans="1:5" ht="18.75">
      <c r="A1" s="6" t="s">
        <v>1152</v>
      </c>
      <c r="B1" s="6"/>
      <c r="C1" s="6"/>
      <c r="D1" s="7"/>
      <c r="E1" s="8"/>
    </row>
    <row r="2" spans="1:5" ht="19.5" customHeight="1">
      <c r="A2" s="9" t="s">
        <v>1153</v>
      </c>
      <c r="B2" s="9"/>
      <c r="C2" s="9"/>
      <c r="D2" s="10"/>
      <c r="E2" s="11"/>
    </row>
    <row r="3" spans="1:5" ht="19.5" customHeight="1">
      <c r="A3" s="12"/>
      <c r="B3" s="12"/>
      <c r="C3" s="12"/>
      <c r="D3" s="12"/>
      <c r="E3" s="13" t="s">
        <v>1084</v>
      </c>
    </row>
    <row r="4" spans="1:5" ht="56.25" customHeight="1">
      <c r="A4" s="14" t="s">
        <v>1154</v>
      </c>
      <c r="B4" s="14" t="s">
        <v>1155</v>
      </c>
      <c r="C4" s="14" t="s">
        <v>948</v>
      </c>
      <c r="D4" s="14" t="s">
        <v>1156</v>
      </c>
      <c r="E4" s="14" t="s">
        <v>1157</v>
      </c>
    </row>
    <row r="5" spans="1:5" ht="39" customHeight="1">
      <c r="A5" s="15" t="s">
        <v>1097</v>
      </c>
      <c r="B5" s="15">
        <v>130822</v>
      </c>
      <c r="C5" s="16" t="s">
        <v>1158</v>
      </c>
      <c r="D5" s="17">
        <v>0.5</v>
      </c>
      <c r="E5" s="14"/>
    </row>
    <row r="6" spans="1:5" ht="39" customHeight="1">
      <c r="A6" s="18"/>
      <c r="B6" s="18"/>
      <c r="C6" s="19" t="s">
        <v>1159</v>
      </c>
      <c r="D6" s="19">
        <v>0.64</v>
      </c>
      <c r="E6" s="14"/>
    </row>
    <row r="7" spans="1:5" ht="39" customHeight="1">
      <c r="A7" s="18"/>
      <c r="B7" s="18"/>
      <c r="C7" s="20" t="s">
        <v>1160</v>
      </c>
      <c r="D7" s="16">
        <v>0.17</v>
      </c>
      <c r="E7" s="14"/>
    </row>
    <row r="8" spans="1:5" ht="39" customHeight="1">
      <c r="A8" s="18"/>
      <c r="B8" s="18"/>
      <c r="C8" s="16" t="s">
        <v>1161</v>
      </c>
      <c r="D8" s="16">
        <v>0.1</v>
      </c>
      <c r="E8" s="14"/>
    </row>
    <row r="9" spans="1:5" ht="39" customHeight="1">
      <c r="A9" s="18"/>
      <c r="B9" s="18"/>
      <c r="C9" s="17" t="s">
        <v>1162</v>
      </c>
      <c r="D9" s="17">
        <v>0.7</v>
      </c>
      <c r="E9" s="14"/>
    </row>
    <row r="10" spans="1:5" ht="39" customHeight="1">
      <c r="A10" s="18"/>
      <c r="B10" s="18"/>
      <c r="C10" s="17" t="s">
        <v>1163</v>
      </c>
      <c r="D10" s="17">
        <v>1.5</v>
      </c>
      <c r="E10" s="14"/>
    </row>
    <row r="11" spans="1:5" ht="39" customHeight="1">
      <c r="A11" s="18"/>
      <c r="B11" s="18"/>
      <c r="C11" s="17" t="s">
        <v>1164</v>
      </c>
      <c r="D11" s="17">
        <v>0.63</v>
      </c>
      <c r="E11" s="21"/>
    </row>
    <row r="12" spans="1:5" ht="39" customHeight="1">
      <c r="A12" s="18"/>
      <c r="B12" s="18"/>
      <c r="C12" s="16" t="s">
        <v>1165</v>
      </c>
      <c r="D12" s="17">
        <v>0.2</v>
      </c>
      <c r="E12" s="21"/>
    </row>
    <row r="13" spans="1:5" ht="39" customHeight="1">
      <c r="A13" s="18"/>
      <c r="B13" s="18"/>
      <c r="C13" s="16" t="s">
        <v>1166</v>
      </c>
      <c r="D13" s="17">
        <v>0.18</v>
      </c>
      <c r="E13" s="21"/>
    </row>
    <row r="14" spans="1:5" ht="39" customHeight="1">
      <c r="A14" s="18"/>
      <c r="B14" s="18"/>
      <c r="C14" s="20" t="s">
        <v>1167</v>
      </c>
      <c r="D14" s="16">
        <v>0.08</v>
      </c>
      <c r="E14" s="21"/>
    </row>
    <row r="15" spans="1:5" ht="39" customHeight="1">
      <c r="A15" s="22"/>
      <c r="B15" s="22"/>
      <c r="C15" s="17" t="s">
        <v>1168</v>
      </c>
      <c r="D15" s="17">
        <v>0.7</v>
      </c>
      <c r="E15" s="21"/>
    </row>
  </sheetData>
  <sheetProtection/>
  <mergeCells count="2">
    <mergeCell ref="A5:A15"/>
    <mergeCell ref="B5:B15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16"/>
  <sheetViews>
    <sheetView zoomScaleSheetLayoutView="100" workbookViewId="0" topLeftCell="A1">
      <selection activeCell="G9" sqref="G9"/>
    </sheetView>
  </sheetViews>
  <sheetFormatPr defaultColWidth="9.00390625" defaultRowHeight="15"/>
  <cols>
    <col min="1" max="1" width="17.57421875" style="0" customWidth="1"/>
    <col min="2" max="2" width="52.421875" style="0" customWidth="1"/>
  </cols>
  <sheetData>
    <row r="1" spans="1:2" ht="24.75" customHeight="1">
      <c r="A1" s="1" t="s">
        <v>1169</v>
      </c>
      <c r="B1" s="1"/>
    </row>
    <row r="2" spans="1:2" ht="24.75" customHeight="1">
      <c r="A2" s="2"/>
      <c r="B2" s="3" t="s">
        <v>1084</v>
      </c>
    </row>
    <row r="3" spans="1:2" ht="39" customHeight="1">
      <c r="A3" s="4" t="s">
        <v>1170</v>
      </c>
      <c r="B3" s="4" t="s">
        <v>1171</v>
      </c>
    </row>
    <row r="4" spans="1:2" ht="39" customHeight="1">
      <c r="A4" s="4" t="s">
        <v>1172</v>
      </c>
      <c r="B4" s="4"/>
    </row>
    <row r="5" spans="1:2" ht="39" customHeight="1">
      <c r="A5" s="4" t="s">
        <v>1173</v>
      </c>
      <c r="B5" s="4"/>
    </row>
    <row r="6" spans="1:2" ht="39" customHeight="1">
      <c r="A6" s="4" t="s">
        <v>1174</v>
      </c>
      <c r="B6" s="4"/>
    </row>
    <row r="7" spans="1:2" ht="39" customHeight="1">
      <c r="A7" s="4" t="s">
        <v>1175</v>
      </c>
      <c r="B7" s="4"/>
    </row>
    <row r="8" spans="1:2" ht="39" customHeight="1">
      <c r="A8" s="4" t="s">
        <v>1176</v>
      </c>
      <c r="B8" s="4"/>
    </row>
    <row r="9" spans="1:2" ht="39" customHeight="1">
      <c r="A9" s="4" t="s">
        <v>1177</v>
      </c>
      <c r="B9" s="4"/>
    </row>
    <row r="10" spans="1:2" ht="39" customHeight="1">
      <c r="A10" s="4" t="s">
        <v>1178</v>
      </c>
      <c r="B10" s="4"/>
    </row>
    <row r="11" spans="1:2" ht="39" customHeight="1">
      <c r="A11" s="4" t="s">
        <v>1179</v>
      </c>
      <c r="B11" s="4">
        <v>0.95</v>
      </c>
    </row>
    <row r="12" spans="1:2" ht="39" customHeight="1">
      <c r="A12" s="4" t="s">
        <v>1180</v>
      </c>
      <c r="B12" s="4"/>
    </row>
    <row r="13" spans="1:2" ht="39" customHeight="1">
      <c r="A13" s="4" t="s">
        <v>1181</v>
      </c>
      <c r="B13" s="4">
        <v>0.45</v>
      </c>
    </row>
    <row r="14" spans="1:2" ht="39" customHeight="1">
      <c r="A14" s="4" t="s">
        <v>1182</v>
      </c>
      <c r="B14" s="4"/>
    </row>
    <row r="15" spans="1:2" ht="39" customHeight="1">
      <c r="A15" s="4" t="s">
        <v>1183</v>
      </c>
      <c r="B15" s="4"/>
    </row>
    <row r="16" spans="1:2" ht="39" customHeight="1">
      <c r="A16" s="5"/>
      <c r="B16" s="5"/>
    </row>
  </sheetData>
  <sheetProtection/>
  <mergeCells count="2">
    <mergeCell ref="A1:B1"/>
    <mergeCell ref="A16:B1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421"/>
  <sheetViews>
    <sheetView zoomScale="110" zoomScaleNormal="110" workbookViewId="0" topLeftCell="A300">
      <selection activeCell="A244" sqref="A244"/>
    </sheetView>
  </sheetViews>
  <sheetFormatPr defaultColWidth="7.00390625" defaultRowHeight="15"/>
  <cols>
    <col min="1" max="1" width="14.28125" style="284" customWidth="1"/>
    <col min="2" max="2" width="49.8515625" style="284" customWidth="1"/>
    <col min="3" max="3" width="14.8515625" style="285" customWidth="1"/>
    <col min="4" max="16384" width="7.00390625" style="284" customWidth="1"/>
  </cols>
  <sheetData>
    <row r="1" ht="15">
      <c r="A1" s="268" t="s">
        <v>69</v>
      </c>
    </row>
    <row r="2" spans="1:3" s="278" customFormat="1" ht="44.25" customHeight="1">
      <c r="A2" s="286" t="s">
        <v>70</v>
      </c>
      <c r="B2" s="286"/>
      <c r="C2" s="286"/>
    </row>
    <row r="3" spans="1:3" ht="18.75" customHeight="1">
      <c r="A3" s="287" t="s">
        <v>2</v>
      </c>
      <c r="B3" s="287"/>
      <c r="C3" s="287"/>
    </row>
    <row r="4" spans="1:3" s="279" customFormat="1" ht="24.75" customHeight="1">
      <c r="A4" s="288" t="s">
        <v>71</v>
      </c>
      <c r="B4" s="288" t="s">
        <v>72</v>
      </c>
      <c r="C4" s="288" t="s">
        <v>73</v>
      </c>
    </row>
    <row r="5" spans="1:3" s="279" customFormat="1" ht="20.25" customHeight="1">
      <c r="A5" s="289"/>
      <c r="B5" s="289" t="s">
        <v>74</v>
      </c>
      <c r="C5" s="290">
        <v>275114</v>
      </c>
    </row>
    <row r="6" spans="1:3" s="279" customFormat="1" ht="20.25" customHeight="1">
      <c r="A6" s="289" t="s">
        <v>75</v>
      </c>
      <c r="B6" s="289" t="s">
        <v>45</v>
      </c>
      <c r="C6" s="290">
        <v>18036.27</v>
      </c>
    </row>
    <row r="7" spans="1:3" s="279" customFormat="1" ht="20.25" customHeight="1">
      <c r="A7" s="289" t="s">
        <v>76</v>
      </c>
      <c r="B7" s="289" t="s">
        <v>77</v>
      </c>
      <c r="C7" s="290">
        <v>398.01</v>
      </c>
    </row>
    <row r="8" spans="1:3" s="279" customFormat="1" ht="20.25" customHeight="1">
      <c r="A8" s="289" t="s">
        <v>78</v>
      </c>
      <c r="B8" s="289" t="s">
        <v>79</v>
      </c>
      <c r="C8" s="290">
        <v>313.01</v>
      </c>
    </row>
    <row r="9" spans="1:3" s="279" customFormat="1" ht="20.25" customHeight="1">
      <c r="A9" s="289" t="s">
        <v>80</v>
      </c>
      <c r="B9" s="289" t="s">
        <v>81</v>
      </c>
      <c r="C9" s="290">
        <v>29</v>
      </c>
    </row>
    <row r="10" spans="1:3" s="279" customFormat="1" ht="20.25" customHeight="1">
      <c r="A10" s="289" t="s">
        <v>82</v>
      </c>
      <c r="B10" s="289" t="s">
        <v>83</v>
      </c>
      <c r="C10" s="290">
        <v>23</v>
      </c>
    </row>
    <row r="11" spans="1:3" s="280" customFormat="1" ht="20.25" customHeight="1">
      <c r="A11" s="291" t="s">
        <v>84</v>
      </c>
      <c r="B11" s="291" t="s">
        <v>85</v>
      </c>
      <c r="C11" s="290">
        <v>16</v>
      </c>
    </row>
    <row r="12" spans="1:3" s="279" customFormat="1" ht="20.25" customHeight="1">
      <c r="A12" s="289" t="s">
        <v>86</v>
      </c>
      <c r="B12" s="289" t="s">
        <v>87</v>
      </c>
      <c r="C12" s="290">
        <v>12</v>
      </c>
    </row>
    <row r="13" spans="1:3" s="279" customFormat="1" ht="20.25" customHeight="1">
      <c r="A13" s="289" t="s">
        <v>88</v>
      </c>
      <c r="B13" s="289" t="s">
        <v>89</v>
      </c>
      <c r="C13" s="290">
        <v>5</v>
      </c>
    </row>
    <row r="14" spans="1:3" s="279" customFormat="1" ht="20.25" customHeight="1">
      <c r="A14" s="289" t="s">
        <v>90</v>
      </c>
      <c r="B14" s="289" t="s">
        <v>91</v>
      </c>
      <c r="C14" s="290">
        <v>277.95</v>
      </c>
    </row>
    <row r="15" spans="1:3" s="279" customFormat="1" ht="20.25" customHeight="1">
      <c r="A15" s="289" t="s">
        <v>92</v>
      </c>
      <c r="B15" s="289" t="s">
        <v>79</v>
      </c>
      <c r="C15" s="290">
        <v>247.05</v>
      </c>
    </row>
    <row r="16" spans="1:3" s="279" customFormat="1" ht="20.25" customHeight="1">
      <c r="A16" s="289" t="s">
        <v>93</v>
      </c>
      <c r="B16" s="289" t="s">
        <v>94</v>
      </c>
      <c r="C16" s="290">
        <v>22.5</v>
      </c>
    </row>
    <row r="17" spans="1:3" s="280" customFormat="1" ht="20.25" customHeight="1">
      <c r="A17" s="291" t="s">
        <v>95</v>
      </c>
      <c r="B17" s="291" t="s">
        <v>96</v>
      </c>
      <c r="C17" s="290">
        <v>3</v>
      </c>
    </row>
    <row r="18" spans="1:3" s="279" customFormat="1" ht="20.25" customHeight="1">
      <c r="A18" s="289" t="s">
        <v>97</v>
      </c>
      <c r="B18" s="289" t="s">
        <v>98</v>
      </c>
      <c r="C18" s="290">
        <v>5.4</v>
      </c>
    </row>
    <row r="19" spans="1:3" s="279" customFormat="1" ht="20.25" customHeight="1">
      <c r="A19" s="289" t="s">
        <v>99</v>
      </c>
      <c r="B19" s="289" t="s">
        <v>100</v>
      </c>
      <c r="C19" s="290">
        <v>2692.75</v>
      </c>
    </row>
    <row r="20" spans="1:3" s="279" customFormat="1" ht="20.25" customHeight="1">
      <c r="A20" s="289" t="s">
        <v>101</v>
      </c>
      <c r="B20" s="289" t="s">
        <v>79</v>
      </c>
      <c r="C20" s="290">
        <v>980.47</v>
      </c>
    </row>
    <row r="21" spans="1:3" s="279" customFormat="1" ht="20.25" customHeight="1">
      <c r="A21" s="289" t="s">
        <v>102</v>
      </c>
      <c r="B21" s="289" t="s">
        <v>103</v>
      </c>
      <c r="C21" s="290">
        <v>297.78</v>
      </c>
    </row>
    <row r="22" spans="1:3" s="280" customFormat="1" ht="20.25" customHeight="1">
      <c r="A22" s="291" t="s">
        <v>104</v>
      </c>
      <c r="B22" s="291" t="s">
        <v>105</v>
      </c>
      <c r="C22" s="290">
        <v>90</v>
      </c>
    </row>
    <row r="23" spans="1:3" s="279" customFormat="1" ht="20.25" customHeight="1">
      <c r="A23" s="289" t="s">
        <v>106</v>
      </c>
      <c r="B23" s="289" t="s">
        <v>107</v>
      </c>
      <c r="C23" s="290">
        <v>865.4</v>
      </c>
    </row>
    <row r="24" spans="1:3" s="279" customFormat="1" ht="20.25" customHeight="1">
      <c r="A24" s="289" t="s">
        <v>108</v>
      </c>
      <c r="B24" s="289" t="s">
        <v>109</v>
      </c>
      <c r="C24" s="290">
        <v>242.94</v>
      </c>
    </row>
    <row r="25" spans="1:3" s="279" customFormat="1" ht="20.25" customHeight="1">
      <c r="A25" s="289" t="s">
        <v>110</v>
      </c>
      <c r="B25" s="289" t="s">
        <v>111</v>
      </c>
      <c r="C25" s="290">
        <v>216.16</v>
      </c>
    </row>
    <row r="26" spans="1:3" s="280" customFormat="1" ht="20.25" customHeight="1">
      <c r="A26" s="291" t="s">
        <v>112</v>
      </c>
      <c r="B26" s="291" t="s">
        <v>113</v>
      </c>
      <c r="C26" s="290">
        <v>1146.83</v>
      </c>
    </row>
    <row r="27" spans="1:3" s="279" customFormat="1" ht="20.25" customHeight="1">
      <c r="A27" s="289" t="s">
        <v>114</v>
      </c>
      <c r="B27" s="289" t="s">
        <v>79</v>
      </c>
      <c r="C27" s="290">
        <v>1128.73</v>
      </c>
    </row>
    <row r="28" spans="1:3" s="279" customFormat="1" ht="20.25" customHeight="1">
      <c r="A28" s="289" t="s">
        <v>115</v>
      </c>
      <c r="B28" s="289" t="s">
        <v>116</v>
      </c>
      <c r="C28" s="290">
        <v>10</v>
      </c>
    </row>
    <row r="29" spans="1:3" s="280" customFormat="1" ht="20.25" customHeight="1">
      <c r="A29" s="291" t="s">
        <v>117</v>
      </c>
      <c r="B29" s="291" t="s">
        <v>118</v>
      </c>
      <c r="C29" s="290">
        <v>8.1</v>
      </c>
    </row>
    <row r="30" spans="1:3" s="279" customFormat="1" ht="20.25" customHeight="1">
      <c r="A30" s="289" t="s">
        <v>119</v>
      </c>
      <c r="B30" s="289" t="s">
        <v>120</v>
      </c>
      <c r="C30" s="290">
        <v>385.83</v>
      </c>
    </row>
    <row r="31" spans="1:3" s="279" customFormat="1" ht="20.25" customHeight="1">
      <c r="A31" s="289" t="s">
        <v>121</v>
      </c>
      <c r="B31" s="289" t="s">
        <v>79</v>
      </c>
      <c r="C31" s="290">
        <v>178.83</v>
      </c>
    </row>
    <row r="32" spans="1:3" s="279" customFormat="1" ht="20.25" customHeight="1">
      <c r="A32" s="289" t="s">
        <v>122</v>
      </c>
      <c r="B32" s="289" t="s">
        <v>123</v>
      </c>
      <c r="C32" s="290">
        <v>19.8</v>
      </c>
    </row>
    <row r="33" spans="1:3" s="279" customFormat="1" ht="20.25" customHeight="1">
      <c r="A33" s="289" t="s">
        <v>124</v>
      </c>
      <c r="B33" s="289" t="s">
        <v>125</v>
      </c>
      <c r="C33" s="290">
        <v>7.2</v>
      </c>
    </row>
    <row r="34" spans="1:3" s="279" customFormat="1" ht="20.25" customHeight="1">
      <c r="A34" s="289" t="s">
        <v>126</v>
      </c>
      <c r="B34" s="289" t="s">
        <v>127</v>
      </c>
      <c r="C34" s="290">
        <v>155</v>
      </c>
    </row>
    <row r="35" spans="1:3" s="280" customFormat="1" ht="20.25" customHeight="1">
      <c r="A35" s="291" t="s">
        <v>128</v>
      </c>
      <c r="B35" s="291" t="s">
        <v>129</v>
      </c>
      <c r="C35" s="290">
        <v>25</v>
      </c>
    </row>
    <row r="36" spans="1:3" s="279" customFormat="1" ht="20.25" customHeight="1">
      <c r="A36" s="289" t="s">
        <v>130</v>
      </c>
      <c r="B36" s="289" t="s">
        <v>131</v>
      </c>
      <c r="C36" s="290">
        <v>1656.98</v>
      </c>
    </row>
    <row r="37" spans="1:3" s="279" customFormat="1" ht="20.25" customHeight="1">
      <c r="A37" s="289" t="s">
        <v>132</v>
      </c>
      <c r="B37" s="289" t="s">
        <v>79</v>
      </c>
      <c r="C37" s="290">
        <v>631.98</v>
      </c>
    </row>
    <row r="38" spans="1:3" s="280" customFormat="1" ht="20.25" customHeight="1">
      <c r="A38" s="291" t="s">
        <v>133</v>
      </c>
      <c r="B38" s="291" t="s">
        <v>103</v>
      </c>
      <c r="C38" s="290">
        <v>350</v>
      </c>
    </row>
    <row r="39" spans="1:3" s="279" customFormat="1" ht="20.25" customHeight="1">
      <c r="A39" s="289" t="s">
        <v>134</v>
      </c>
      <c r="B39" s="289" t="s">
        <v>135</v>
      </c>
      <c r="C39" s="290">
        <v>50</v>
      </c>
    </row>
    <row r="40" spans="1:3" s="279" customFormat="1" ht="20.25" customHeight="1">
      <c r="A40" s="289" t="s">
        <v>136</v>
      </c>
      <c r="B40" s="289" t="s">
        <v>137</v>
      </c>
      <c r="C40" s="290">
        <v>95</v>
      </c>
    </row>
    <row r="41" spans="1:3" s="279" customFormat="1" ht="20.25" customHeight="1">
      <c r="A41" s="289" t="s">
        <v>138</v>
      </c>
      <c r="B41" s="289" t="s">
        <v>139</v>
      </c>
      <c r="C41" s="290">
        <v>530</v>
      </c>
    </row>
    <row r="42" spans="1:3" s="279" customFormat="1" ht="20.25" customHeight="1">
      <c r="A42" s="289" t="s">
        <v>140</v>
      </c>
      <c r="B42" s="289" t="s">
        <v>141</v>
      </c>
      <c r="C42" s="290">
        <v>1307.96</v>
      </c>
    </row>
    <row r="43" spans="1:3" s="280" customFormat="1" ht="20.25" customHeight="1">
      <c r="A43" s="291" t="s">
        <v>142</v>
      </c>
      <c r="B43" s="291" t="s">
        <v>143</v>
      </c>
      <c r="C43" s="290">
        <v>260</v>
      </c>
    </row>
    <row r="44" spans="1:3" s="279" customFormat="1" ht="20.25" customHeight="1">
      <c r="A44" s="289" t="s">
        <v>144</v>
      </c>
      <c r="B44" s="289" t="s">
        <v>145</v>
      </c>
      <c r="C44" s="290">
        <v>1047.96</v>
      </c>
    </row>
    <row r="45" spans="1:3" s="279" customFormat="1" ht="20.25" customHeight="1">
      <c r="A45" s="289" t="s">
        <v>146</v>
      </c>
      <c r="B45" s="289" t="s">
        <v>147</v>
      </c>
      <c r="C45" s="290">
        <v>419.37</v>
      </c>
    </row>
    <row r="46" spans="1:3" s="280" customFormat="1" ht="20.25" customHeight="1">
      <c r="A46" s="291" t="s">
        <v>148</v>
      </c>
      <c r="B46" s="291" t="s">
        <v>79</v>
      </c>
      <c r="C46" s="290">
        <v>203.37</v>
      </c>
    </row>
    <row r="47" spans="1:3" s="279" customFormat="1" ht="20.25" customHeight="1">
      <c r="A47" s="289" t="s">
        <v>149</v>
      </c>
      <c r="B47" s="289" t="s">
        <v>150</v>
      </c>
      <c r="C47" s="290">
        <v>204</v>
      </c>
    </row>
    <row r="48" spans="1:3" s="279" customFormat="1" ht="20.25" customHeight="1">
      <c r="A48" s="289" t="s">
        <v>151</v>
      </c>
      <c r="B48" s="289" t="s">
        <v>152</v>
      </c>
      <c r="C48" s="290">
        <v>12</v>
      </c>
    </row>
    <row r="49" spans="1:3" s="279" customFormat="1" ht="20.25" customHeight="1">
      <c r="A49" s="289" t="s">
        <v>153</v>
      </c>
      <c r="B49" s="289" t="s">
        <v>154</v>
      </c>
      <c r="C49" s="290">
        <v>1050.29</v>
      </c>
    </row>
    <row r="50" spans="1:3" s="279" customFormat="1" ht="20.25" customHeight="1">
      <c r="A50" s="289" t="s">
        <v>155</v>
      </c>
      <c r="B50" s="289" t="s">
        <v>79</v>
      </c>
      <c r="C50" s="290">
        <v>1030.29</v>
      </c>
    </row>
    <row r="51" spans="1:3" s="279" customFormat="1" ht="20.25" customHeight="1">
      <c r="A51" s="289" t="s">
        <v>156</v>
      </c>
      <c r="B51" s="289" t="s">
        <v>157</v>
      </c>
      <c r="C51" s="290">
        <v>20</v>
      </c>
    </row>
    <row r="52" spans="1:3" s="280" customFormat="1" ht="20.25" customHeight="1">
      <c r="A52" s="291" t="s">
        <v>158</v>
      </c>
      <c r="B52" s="291" t="s">
        <v>159</v>
      </c>
      <c r="C52" s="290">
        <v>1601.56</v>
      </c>
    </row>
    <row r="53" spans="1:3" s="279" customFormat="1" ht="20.25" customHeight="1">
      <c r="A53" s="289" t="s">
        <v>160</v>
      </c>
      <c r="B53" s="289" t="s">
        <v>79</v>
      </c>
      <c r="C53" s="290">
        <v>1229.46</v>
      </c>
    </row>
    <row r="54" spans="1:3" s="279" customFormat="1" ht="20.25" customHeight="1">
      <c r="A54" s="289" t="s">
        <v>161</v>
      </c>
      <c r="B54" s="289" t="s">
        <v>162</v>
      </c>
      <c r="C54" s="290">
        <v>260</v>
      </c>
    </row>
    <row r="55" spans="1:3" s="279" customFormat="1" ht="20.25" customHeight="1">
      <c r="A55" s="289" t="s">
        <v>163</v>
      </c>
      <c r="B55" s="289" t="s">
        <v>164</v>
      </c>
      <c r="C55" s="290">
        <v>112.1</v>
      </c>
    </row>
    <row r="56" spans="1:3" s="280" customFormat="1" ht="20.25" customHeight="1">
      <c r="A56" s="291" t="s">
        <v>165</v>
      </c>
      <c r="B56" s="291" t="s">
        <v>166</v>
      </c>
      <c r="C56" s="290">
        <v>32.2</v>
      </c>
    </row>
    <row r="57" spans="1:3" s="279" customFormat="1" ht="20.25" customHeight="1">
      <c r="A57" s="289" t="s">
        <v>167</v>
      </c>
      <c r="B57" s="289" t="s">
        <v>79</v>
      </c>
      <c r="C57" s="290">
        <v>23.2</v>
      </c>
    </row>
    <row r="58" spans="1:3" s="280" customFormat="1" ht="20.25" customHeight="1">
      <c r="A58" s="291" t="s">
        <v>168</v>
      </c>
      <c r="B58" s="291" t="s">
        <v>169</v>
      </c>
      <c r="C58" s="290">
        <v>9</v>
      </c>
    </row>
    <row r="59" spans="1:3" s="279" customFormat="1" ht="20.25" customHeight="1">
      <c r="A59" s="289" t="s">
        <v>170</v>
      </c>
      <c r="B59" s="289" t="s">
        <v>171</v>
      </c>
      <c r="C59" s="290">
        <v>38.5</v>
      </c>
    </row>
    <row r="60" spans="1:3" s="280" customFormat="1" ht="20.25" customHeight="1">
      <c r="A60" s="291" t="s">
        <v>172</v>
      </c>
      <c r="B60" s="291" t="s">
        <v>173</v>
      </c>
      <c r="C60" s="290">
        <v>38.5</v>
      </c>
    </row>
    <row r="61" spans="1:3" s="279" customFormat="1" ht="20.25" customHeight="1">
      <c r="A61" s="289" t="s">
        <v>174</v>
      </c>
      <c r="B61" s="289" t="s">
        <v>175</v>
      </c>
      <c r="C61" s="290">
        <v>205.55</v>
      </c>
    </row>
    <row r="62" spans="1:3" s="279" customFormat="1" ht="20.25" customHeight="1">
      <c r="A62" s="289" t="s">
        <v>176</v>
      </c>
      <c r="B62" s="289" t="s">
        <v>79</v>
      </c>
      <c r="C62" s="290">
        <v>143.15</v>
      </c>
    </row>
    <row r="63" spans="1:3" s="279" customFormat="1" ht="20.25" customHeight="1">
      <c r="A63" s="289" t="s">
        <v>177</v>
      </c>
      <c r="B63" s="289" t="s">
        <v>178</v>
      </c>
      <c r="C63" s="290">
        <v>62.4</v>
      </c>
    </row>
    <row r="64" spans="1:3" s="280" customFormat="1" ht="20.25" customHeight="1">
      <c r="A64" s="291" t="s">
        <v>179</v>
      </c>
      <c r="B64" s="291" t="s">
        <v>180</v>
      </c>
      <c r="C64" s="290">
        <v>4</v>
      </c>
    </row>
    <row r="65" spans="1:3" s="279" customFormat="1" ht="20.25" customHeight="1">
      <c r="A65" s="289" t="s">
        <v>181</v>
      </c>
      <c r="B65" s="289" t="s">
        <v>182</v>
      </c>
      <c r="C65" s="290">
        <v>4</v>
      </c>
    </row>
    <row r="66" spans="1:3" s="279" customFormat="1" ht="20.25" customHeight="1">
      <c r="A66" s="289" t="s">
        <v>183</v>
      </c>
      <c r="B66" s="289" t="s">
        <v>184</v>
      </c>
      <c r="C66" s="290">
        <v>1056.14</v>
      </c>
    </row>
    <row r="67" spans="1:3" s="280" customFormat="1" ht="20.25" customHeight="1">
      <c r="A67" s="291" t="s">
        <v>185</v>
      </c>
      <c r="B67" s="291" t="s">
        <v>79</v>
      </c>
      <c r="C67" s="290">
        <v>104.03</v>
      </c>
    </row>
    <row r="68" spans="1:3" s="279" customFormat="1" ht="20.25" customHeight="1">
      <c r="A68" s="289" t="s">
        <v>186</v>
      </c>
      <c r="B68" s="289" t="s">
        <v>103</v>
      </c>
      <c r="C68" s="290">
        <v>942.11</v>
      </c>
    </row>
    <row r="69" spans="1:3" s="279" customFormat="1" ht="20.25" customHeight="1">
      <c r="A69" s="289" t="s">
        <v>187</v>
      </c>
      <c r="B69" s="289" t="s">
        <v>188</v>
      </c>
      <c r="C69" s="290">
        <v>10</v>
      </c>
    </row>
    <row r="70" spans="1:3" s="279" customFormat="1" ht="20.25" customHeight="1">
      <c r="A70" s="289" t="s">
        <v>189</v>
      </c>
      <c r="B70" s="289" t="s">
        <v>190</v>
      </c>
      <c r="C70" s="290">
        <v>1959.54</v>
      </c>
    </row>
    <row r="71" spans="1:3" s="280" customFormat="1" ht="20.25" customHeight="1">
      <c r="A71" s="291" t="s">
        <v>191</v>
      </c>
      <c r="B71" s="291" t="s">
        <v>79</v>
      </c>
      <c r="C71" s="290">
        <v>1685.24</v>
      </c>
    </row>
    <row r="72" spans="1:3" s="279" customFormat="1" ht="20.25" customHeight="1">
      <c r="A72" s="289" t="s">
        <v>192</v>
      </c>
      <c r="B72" s="289" t="s">
        <v>103</v>
      </c>
      <c r="C72" s="290">
        <v>123.3</v>
      </c>
    </row>
    <row r="73" spans="1:3" s="280" customFormat="1" ht="20.25" customHeight="1">
      <c r="A73" s="291" t="s">
        <v>193</v>
      </c>
      <c r="B73" s="291" t="s">
        <v>194</v>
      </c>
      <c r="C73" s="290">
        <v>148</v>
      </c>
    </row>
    <row r="74" spans="1:3" s="279" customFormat="1" ht="20.25" customHeight="1">
      <c r="A74" s="289" t="s">
        <v>195</v>
      </c>
      <c r="B74" s="289" t="s">
        <v>196</v>
      </c>
      <c r="C74" s="290">
        <v>3</v>
      </c>
    </row>
    <row r="75" spans="1:3" s="280" customFormat="1" ht="20.25" customHeight="1">
      <c r="A75" s="291" t="s">
        <v>197</v>
      </c>
      <c r="B75" s="291" t="s">
        <v>198</v>
      </c>
      <c r="C75" s="290">
        <v>1595.66</v>
      </c>
    </row>
    <row r="76" spans="1:3" s="279" customFormat="1" ht="20.25" customHeight="1">
      <c r="A76" s="289" t="s">
        <v>199</v>
      </c>
      <c r="B76" s="289" t="s">
        <v>79</v>
      </c>
      <c r="C76" s="290">
        <v>465.56</v>
      </c>
    </row>
    <row r="77" spans="1:3" s="279" customFormat="1" ht="20.25" customHeight="1">
      <c r="A77" s="289" t="s">
        <v>200</v>
      </c>
      <c r="B77" s="289" t="s">
        <v>103</v>
      </c>
      <c r="C77" s="290">
        <v>1130.1</v>
      </c>
    </row>
    <row r="78" spans="1:3" s="280" customFormat="1" ht="20.25" customHeight="1">
      <c r="A78" s="291" t="s">
        <v>201</v>
      </c>
      <c r="B78" s="291" t="s">
        <v>202</v>
      </c>
      <c r="C78" s="290">
        <v>125.63</v>
      </c>
    </row>
    <row r="79" spans="1:3" s="279" customFormat="1" ht="20.25" customHeight="1">
      <c r="A79" s="289" t="s">
        <v>203</v>
      </c>
      <c r="B79" s="289" t="s">
        <v>79</v>
      </c>
      <c r="C79" s="290">
        <v>125.63</v>
      </c>
    </row>
    <row r="80" spans="1:3" s="279" customFormat="1" ht="20.25" customHeight="1">
      <c r="A80" s="289" t="s">
        <v>204</v>
      </c>
      <c r="B80" s="289" t="s">
        <v>205</v>
      </c>
      <c r="C80" s="290">
        <v>164.9</v>
      </c>
    </row>
    <row r="81" spans="1:3" s="280" customFormat="1" ht="20.25" customHeight="1">
      <c r="A81" s="291" t="s">
        <v>206</v>
      </c>
      <c r="B81" s="291" t="s">
        <v>79</v>
      </c>
      <c r="C81" s="290">
        <v>148.9</v>
      </c>
    </row>
    <row r="82" spans="1:3" s="279" customFormat="1" ht="20.25" customHeight="1">
      <c r="A82" s="289" t="s">
        <v>207</v>
      </c>
      <c r="B82" s="289" t="s">
        <v>208</v>
      </c>
      <c r="C82" s="290">
        <v>15</v>
      </c>
    </row>
    <row r="83" spans="1:3" s="279" customFormat="1" ht="20.25" customHeight="1">
      <c r="A83" s="289" t="s">
        <v>209</v>
      </c>
      <c r="B83" s="289" t="s">
        <v>210</v>
      </c>
      <c r="C83" s="290">
        <v>1</v>
      </c>
    </row>
    <row r="84" spans="1:3" s="279" customFormat="1" ht="20.25" customHeight="1">
      <c r="A84" s="289" t="s">
        <v>211</v>
      </c>
      <c r="B84" s="289" t="s">
        <v>212</v>
      </c>
      <c r="C84" s="290">
        <v>163.08</v>
      </c>
    </row>
    <row r="85" spans="1:3" s="279" customFormat="1" ht="20.25" customHeight="1">
      <c r="A85" s="289" t="s">
        <v>213</v>
      </c>
      <c r="B85" s="289" t="s">
        <v>79</v>
      </c>
      <c r="C85" s="290">
        <v>113.08</v>
      </c>
    </row>
    <row r="86" spans="1:3" s="279" customFormat="1" ht="20.25" customHeight="1">
      <c r="A86" s="289" t="s">
        <v>214</v>
      </c>
      <c r="B86" s="289" t="s">
        <v>215</v>
      </c>
      <c r="C86" s="290">
        <v>50</v>
      </c>
    </row>
    <row r="87" spans="1:3" s="279" customFormat="1" ht="20.25" customHeight="1">
      <c r="A87" s="289" t="s">
        <v>216</v>
      </c>
      <c r="B87" s="289" t="s">
        <v>217</v>
      </c>
      <c r="C87" s="290">
        <v>1753.54</v>
      </c>
    </row>
    <row r="88" spans="1:3" s="279" customFormat="1" ht="20.25" customHeight="1">
      <c r="A88" s="289" t="s">
        <v>218</v>
      </c>
      <c r="B88" s="289" t="s">
        <v>79</v>
      </c>
      <c r="C88" s="290">
        <v>1437.4</v>
      </c>
    </row>
    <row r="89" spans="1:3" s="279" customFormat="1" ht="20.25" customHeight="1">
      <c r="A89" s="289" t="s">
        <v>219</v>
      </c>
      <c r="B89" s="289" t="s">
        <v>220</v>
      </c>
      <c r="C89" s="290">
        <v>255.64</v>
      </c>
    </row>
    <row r="90" spans="1:3" s="279" customFormat="1" ht="20.25" customHeight="1">
      <c r="A90" s="289" t="s">
        <v>221</v>
      </c>
      <c r="B90" s="289" t="s">
        <v>222</v>
      </c>
      <c r="C90" s="290">
        <v>41.5</v>
      </c>
    </row>
    <row r="91" spans="1:3" s="279" customFormat="1" ht="20.25" customHeight="1">
      <c r="A91" s="289" t="s">
        <v>223</v>
      </c>
      <c r="B91" s="289" t="s">
        <v>224</v>
      </c>
      <c r="C91" s="290">
        <v>13</v>
      </c>
    </row>
    <row r="92" spans="1:3" s="281" customFormat="1" ht="20.25" customHeight="1">
      <c r="A92" s="292" t="s">
        <v>225</v>
      </c>
      <c r="B92" s="292" t="s">
        <v>226</v>
      </c>
      <c r="C92" s="275">
        <v>4</v>
      </c>
    </row>
    <row r="93" spans="1:3" s="280" customFormat="1" ht="20.25" customHeight="1">
      <c r="A93" s="291" t="s">
        <v>227</v>
      </c>
      <c r="B93" s="291" t="s">
        <v>228</v>
      </c>
      <c r="C93" s="290">
        <v>2</v>
      </c>
    </row>
    <row r="94" spans="1:3" s="279" customFormat="1" ht="20.25" customHeight="1">
      <c r="A94" s="289" t="s">
        <v>229</v>
      </c>
      <c r="B94" s="289" t="s">
        <v>46</v>
      </c>
      <c r="C94" s="290">
        <v>3105.38</v>
      </c>
    </row>
    <row r="95" spans="1:3" s="279" customFormat="1" ht="20.25" customHeight="1">
      <c r="A95" s="289" t="s">
        <v>230</v>
      </c>
      <c r="B95" s="289" t="s">
        <v>231</v>
      </c>
      <c r="C95" s="290">
        <v>3006.8</v>
      </c>
    </row>
    <row r="96" spans="1:3" s="279" customFormat="1" ht="20.25" customHeight="1">
      <c r="A96" s="289" t="s">
        <v>232</v>
      </c>
      <c r="B96" s="289" t="s">
        <v>233</v>
      </c>
      <c r="C96" s="290">
        <v>17.5</v>
      </c>
    </row>
    <row r="97" spans="1:3" s="280" customFormat="1" ht="20.25" customHeight="1">
      <c r="A97" s="291" t="s">
        <v>234</v>
      </c>
      <c r="B97" s="291" t="s">
        <v>235</v>
      </c>
      <c r="C97" s="290">
        <v>2926</v>
      </c>
    </row>
    <row r="98" spans="1:3" s="279" customFormat="1" ht="20.25" customHeight="1">
      <c r="A98" s="289" t="s">
        <v>236</v>
      </c>
      <c r="B98" s="289" t="s">
        <v>237</v>
      </c>
      <c r="C98" s="290">
        <v>2</v>
      </c>
    </row>
    <row r="99" spans="1:3" s="281" customFormat="1" ht="20.25" customHeight="1">
      <c r="A99" s="292" t="s">
        <v>238</v>
      </c>
      <c r="B99" s="292" t="s">
        <v>239</v>
      </c>
      <c r="C99" s="275">
        <v>20</v>
      </c>
    </row>
    <row r="100" spans="1:3" s="280" customFormat="1" ht="20.25" customHeight="1">
      <c r="A100" s="291" t="s">
        <v>240</v>
      </c>
      <c r="B100" s="291" t="s">
        <v>241</v>
      </c>
      <c r="C100" s="290">
        <v>8</v>
      </c>
    </row>
    <row r="101" spans="1:3" s="279" customFormat="1" ht="20.25" customHeight="1">
      <c r="A101" s="289" t="s">
        <v>242</v>
      </c>
      <c r="B101" s="289" t="s">
        <v>243</v>
      </c>
      <c r="C101" s="290">
        <v>33.3</v>
      </c>
    </row>
    <row r="102" spans="1:3" s="280" customFormat="1" ht="20.25" customHeight="1">
      <c r="A102" s="291" t="s">
        <v>244</v>
      </c>
      <c r="B102" s="291" t="s">
        <v>245</v>
      </c>
      <c r="C102" s="290">
        <v>98.58</v>
      </c>
    </row>
    <row r="103" spans="1:3" s="279" customFormat="1" ht="20.25" customHeight="1">
      <c r="A103" s="289" t="s">
        <v>246</v>
      </c>
      <c r="B103" s="289" t="s">
        <v>247</v>
      </c>
      <c r="C103" s="290">
        <v>98.58</v>
      </c>
    </row>
    <row r="104" spans="1:3" s="279" customFormat="1" ht="20.25" customHeight="1">
      <c r="A104" s="289" t="s">
        <v>248</v>
      </c>
      <c r="B104" s="289" t="s">
        <v>47</v>
      </c>
      <c r="C104" s="290">
        <v>10935.45</v>
      </c>
    </row>
    <row r="105" spans="1:3" s="279" customFormat="1" ht="20.25" customHeight="1">
      <c r="A105" s="289" t="s">
        <v>249</v>
      </c>
      <c r="B105" s="289" t="s">
        <v>250</v>
      </c>
      <c r="C105" s="290">
        <v>30</v>
      </c>
    </row>
    <row r="106" spans="1:3" s="279" customFormat="1" ht="20.25" customHeight="1">
      <c r="A106" s="289" t="s">
        <v>251</v>
      </c>
      <c r="B106" s="289" t="s">
        <v>252</v>
      </c>
      <c r="C106" s="290">
        <v>30</v>
      </c>
    </row>
    <row r="107" spans="1:3" s="280" customFormat="1" ht="20.25" customHeight="1">
      <c r="A107" s="291" t="s">
        <v>253</v>
      </c>
      <c r="B107" s="291" t="s">
        <v>254</v>
      </c>
      <c r="C107" s="290">
        <v>7195.57</v>
      </c>
    </row>
    <row r="108" spans="1:3" s="279" customFormat="1" ht="20.25" customHeight="1">
      <c r="A108" s="289" t="s">
        <v>255</v>
      </c>
      <c r="B108" s="289" t="s">
        <v>79</v>
      </c>
      <c r="C108" s="290">
        <v>6060.3</v>
      </c>
    </row>
    <row r="109" spans="1:3" s="280" customFormat="1" ht="20.25" customHeight="1">
      <c r="A109" s="291" t="s">
        <v>256</v>
      </c>
      <c r="B109" s="291" t="s">
        <v>103</v>
      </c>
      <c r="C109" s="290">
        <v>188.42</v>
      </c>
    </row>
    <row r="110" spans="1:3" s="279" customFormat="1" ht="20.25" customHeight="1">
      <c r="A110" s="289" t="s">
        <v>257</v>
      </c>
      <c r="B110" s="289" t="s">
        <v>258</v>
      </c>
      <c r="C110" s="290">
        <v>504.85</v>
      </c>
    </row>
    <row r="111" spans="1:3" s="279" customFormat="1" ht="20.25" customHeight="1">
      <c r="A111" s="289" t="s">
        <v>259</v>
      </c>
      <c r="B111" s="289" t="s">
        <v>260</v>
      </c>
      <c r="C111" s="290">
        <v>442</v>
      </c>
    </row>
    <row r="112" spans="1:3" s="280" customFormat="1" ht="20.25" customHeight="1">
      <c r="A112" s="291" t="s">
        <v>261</v>
      </c>
      <c r="B112" s="291" t="s">
        <v>262</v>
      </c>
      <c r="C112" s="290">
        <v>1082.26</v>
      </c>
    </row>
    <row r="113" spans="1:3" s="279" customFormat="1" ht="20.25" customHeight="1">
      <c r="A113" s="289" t="s">
        <v>263</v>
      </c>
      <c r="B113" s="289" t="s">
        <v>79</v>
      </c>
      <c r="C113" s="290">
        <v>1004.26</v>
      </c>
    </row>
    <row r="114" spans="1:3" s="279" customFormat="1" ht="20.25" customHeight="1">
      <c r="A114" s="289" t="s">
        <v>264</v>
      </c>
      <c r="B114" s="289" t="s">
        <v>265</v>
      </c>
      <c r="C114" s="290" t="s">
        <v>266</v>
      </c>
    </row>
    <row r="115" spans="1:3" s="279" customFormat="1" ht="20.25" customHeight="1">
      <c r="A115" s="289" t="s">
        <v>267</v>
      </c>
      <c r="B115" s="289" t="s">
        <v>268</v>
      </c>
      <c r="C115" s="290">
        <v>78</v>
      </c>
    </row>
    <row r="116" spans="1:3" s="279" customFormat="1" ht="20.25" customHeight="1">
      <c r="A116" s="289" t="s">
        <v>269</v>
      </c>
      <c r="B116" s="289" t="s">
        <v>270</v>
      </c>
      <c r="C116" s="290">
        <v>2080.25</v>
      </c>
    </row>
    <row r="117" spans="1:3" s="279" customFormat="1" ht="20.25" customHeight="1">
      <c r="A117" s="289" t="s">
        <v>271</v>
      </c>
      <c r="B117" s="289" t="s">
        <v>79</v>
      </c>
      <c r="C117" s="290">
        <v>1365.76</v>
      </c>
    </row>
    <row r="118" spans="1:3" s="279" customFormat="1" ht="20.25" customHeight="1">
      <c r="A118" s="289" t="s">
        <v>272</v>
      </c>
      <c r="B118" s="289" t="s">
        <v>273</v>
      </c>
      <c r="C118" s="290">
        <v>50</v>
      </c>
    </row>
    <row r="119" spans="1:3" s="279" customFormat="1" ht="20.25" customHeight="1">
      <c r="A119" s="289" t="s">
        <v>274</v>
      </c>
      <c r="B119" s="289" t="s">
        <v>275</v>
      </c>
      <c r="C119" s="290">
        <v>90</v>
      </c>
    </row>
    <row r="120" spans="1:3" s="281" customFormat="1" ht="20.25" customHeight="1">
      <c r="A120" s="292" t="s">
        <v>276</v>
      </c>
      <c r="B120" s="292" t="s">
        <v>277</v>
      </c>
      <c r="C120" s="275">
        <v>291.49</v>
      </c>
    </row>
    <row r="121" spans="1:3" s="280" customFormat="1" ht="20.25" customHeight="1">
      <c r="A121" s="291" t="s">
        <v>278</v>
      </c>
      <c r="B121" s="291" t="s">
        <v>279</v>
      </c>
      <c r="C121" s="290">
        <v>283</v>
      </c>
    </row>
    <row r="122" spans="1:3" s="279" customFormat="1" ht="20.25" customHeight="1">
      <c r="A122" s="289" t="s">
        <v>280</v>
      </c>
      <c r="B122" s="289" t="s">
        <v>281</v>
      </c>
      <c r="C122" s="290">
        <v>541.37</v>
      </c>
    </row>
    <row r="123" spans="1:3" s="279" customFormat="1" ht="20.25" customHeight="1">
      <c r="A123" s="289" t="s">
        <v>282</v>
      </c>
      <c r="B123" s="289" t="s">
        <v>79</v>
      </c>
      <c r="C123" s="290">
        <v>419.95</v>
      </c>
    </row>
    <row r="124" spans="1:3" s="280" customFormat="1" ht="20.25" customHeight="1">
      <c r="A124" s="291" t="s">
        <v>283</v>
      </c>
      <c r="B124" s="291" t="s">
        <v>284</v>
      </c>
      <c r="C124" s="290">
        <v>28.4</v>
      </c>
    </row>
    <row r="125" spans="1:3" s="279" customFormat="1" ht="20.25" customHeight="1">
      <c r="A125" s="289" t="s">
        <v>285</v>
      </c>
      <c r="B125" s="289" t="s">
        <v>286</v>
      </c>
      <c r="C125" s="290">
        <v>11.7</v>
      </c>
    </row>
    <row r="126" spans="1:3" s="279" customFormat="1" ht="20.25" customHeight="1">
      <c r="A126" s="289" t="s">
        <v>287</v>
      </c>
      <c r="B126" s="289" t="s">
        <v>288</v>
      </c>
      <c r="C126" s="290">
        <v>17</v>
      </c>
    </row>
    <row r="127" spans="1:3" s="279" customFormat="1" ht="20.25" customHeight="1">
      <c r="A127" s="289" t="s">
        <v>289</v>
      </c>
      <c r="B127" s="289" t="s">
        <v>290</v>
      </c>
      <c r="C127" s="290">
        <v>11.32</v>
      </c>
    </row>
    <row r="128" spans="1:3" s="279" customFormat="1" ht="20.25" customHeight="1">
      <c r="A128" s="289" t="s">
        <v>291</v>
      </c>
      <c r="B128" s="289" t="s">
        <v>292</v>
      </c>
      <c r="C128" s="290">
        <v>15</v>
      </c>
    </row>
    <row r="129" spans="1:3" s="279" customFormat="1" ht="20.25" customHeight="1">
      <c r="A129" s="289" t="s">
        <v>293</v>
      </c>
      <c r="B129" s="289" t="s">
        <v>294</v>
      </c>
      <c r="C129" s="290">
        <v>38</v>
      </c>
    </row>
    <row r="130" spans="1:3" s="280" customFormat="1" ht="20.25" customHeight="1">
      <c r="A130" s="291" t="s">
        <v>295</v>
      </c>
      <c r="B130" s="291" t="s">
        <v>296</v>
      </c>
      <c r="C130" s="290">
        <v>6</v>
      </c>
    </row>
    <row r="131" spans="1:3" s="279" customFormat="1" ht="20.25" customHeight="1">
      <c r="A131" s="289" t="s">
        <v>297</v>
      </c>
      <c r="B131" s="289" t="s">
        <v>79</v>
      </c>
      <c r="C131" s="290">
        <v>6</v>
      </c>
    </row>
    <row r="132" spans="1:3" s="279" customFormat="1" ht="20.25" customHeight="1">
      <c r="A132" s="289" t="s">
        <v>298</v>
      </c>
      <c r="B132" s="289" t="s">
        <v>48</v>
      </c>
      <c r="C132" s="290">
        <v>52095.33</v>
      </c>
    </row>
    <row r="133" spans="1:3" s="279" customFormat="1" ht="20.25" customHeight="1">
      <c r="A133" s="289" t="s">
        <v>299</v>
      </c>
      <c r="B133" s="289" t="s">
        <v>300</v>
      </c>
      <c r="C133" s="290">
        <v>601.01</v>
      </c>
    </row>
    <row r="134" spans="1:3" s="280" customFormat="1" ht="20.25" customHeight="1">
      <c r="A134" s="291" t="s">
        <v>301</v>
      </c>
      <c r="B134" s="291" t="s">
        <v>79</v>
      </c>
      <c r="C134" s="290">
        <v>601.01</v>
      </c>
    </row>
    <row r="135" spans="1:3" s="279" customFormat="1" ht="20.25" customHeight="1">
      <c r="A135" s="289" t="s">
        <v>302</v>
      </c>
      <c r="B135" s="289" t="s">
        <v>303</v>
      </c>
      <c r="C135" s="290">
        <v>42971.27</v>
      </c>
    </row>
    <row r="136" spans="1:3" s="280" customFormat="1" ht="20.25" customHeight="1">
      <c r="A136" s="291" t="s">
        <v>304</v>
      </c>
      <c r="B136" s="291" t="s">
        <v>305</v>
      </c>
      <c r="C136" s="290">
        <v>1129.6</v>
      </c>
    </row>
    <row r="137" spans="1:3" s="279" customFormat="1" ht="20.25" customHeight="1">
      <c r="A137" s="289" t="s">
        <v>306</v>
      </c>
      <c r="B137" s="289" t="s">
        <v>307</v>
      </c>
      <c r="C137" s="290">
        <v>15649.07</v>
      </c>
    </row>
    <row r="138" spans="1:3" s="280" customFormat="1" ht="20.25" customHeight="1">
      <c r="A138" s="291" t="s">
        <v>308</v>
      </c>
      <c r="B138" s="291" t="s">
        <v>309</v>
      </c>
      <c r="C138" s="290">
        <v>10373.72</v>
      </c>
    </row>
    <row r="139" spans="1:3" s="279" customFormat="1" ht="20.25" customHeight="1">
      <c r="A139" s="289" t="s">
        <v>310</v>
      </c>
      <c r="B139" s="289" t="s">
        <v>311</v>
      </c>
      <c r="C139" s="290">
        <v>3787.26</v>
      </c>
    </row>
    <row r="140" spans="1:3" s="279" customFormat="1" ht="20.25" customHeight="1">
      <c r="A140" s="289" t="s">
        <v>312</v>
      </c>
      <c r="B140" s="289" t="s">
        <v>313</v>
      </c>
      <c r="C140" s="290">
        <v>16</v>
      </c>
    </row>
    <row r="141" spans="1:3" s="280" customFormat="1" ht="20.25" customHeight="1">
      <c r="A141" s="291" t="s">
        <v>314</v>
      </c>
      <c r="B141" s="291" t="s">
        <v>315</v>
      </c>
      <c r="C141" s="290">
        <v>12015.62</v>
      </c>
    </row>
    <row r="142" spans="1:3" s="279" customFormat="1" ht="20.25" customHeight="1">
      <c r="A142" s="289" t="s">
        <v>316</v>
      </c>
      <c r="B142" s="289" t="s">
        <v>317</v>
      </c>
      <c r="C142" s="290">
        <v>2981.08</v>
      </c>
    </row>
    <row r="143" spans="1:3" s="280" customFormat="1" ht="20.25" customHeight="1">
      <c r="A143" s="291" t="s">
        <v>318</v>
      </c>
      <c r="B143" s="291" t="s">
        <v>319</v>
      </c>
      <c r="C143" s="290">
        <v>2981.08</v>
      </c>
    </row>
    <row r="144" spans="1:3" s="279" customFormat="1" ht="20.25" customHeight="1">
      <c r="A144" s="289" t="s">
        <v>320</v>
      </c>
      <c r="B144" s="289" t="s">
        <v>321</v>
      </c>
      <c r="C144" s="290">
        <v>33</v>
      </c>
    </row>
    <row r="145" spans="1:3" s="281" customFormat="1" ht="20.25" customHeight="1">
      <c r="A145" s="292" t="s">
        <v>322</v>
      </c>
      <c r="B145" s="292" t="s">
        <v>323</v>
      </c>
      <c r="C145" s="275">
        <v>33</v>
      </c>
    </row>
    <row r="146" spans="1:3" s="280" customFormat="1" ht="20.25" customHeight="1">
      <c r="A146" s="291" t="s">
        <v>324</v>
      </c>
      <c r="B146" s="291" t="s">
        <v>325</v>
      </c>
      <c r="C146" s="290">
        <v>334.49</v>
      </c>
    </row>
    <row r="147" spans="1:3" s="279" customFormat="1" ht="20.25" customHeight="1">
      <c r="A147" s="289" t="s">
        <v>326</v>
      </c>
      <c r="B147" s="289" t="s">
        <v>327</v>
      </c>
      <c r="C147" s="290">
        <v>334.49</v>
      </c>
    </row>
    <row r="148" spans="1:3" s="279" customFormat="1" ht="20.25" customHeight="1">
      <c r="A148" s="289" t="s">
        <v>328</v>
      </c>
      <c r="B148" s="289" t="s">
        <v>329</v>
      </c>
      <c r="C148" s="290">
        <v>3825.57</v>
      </c>
    </row>
    <row r="149" spans="1:3" s="280" customFormat="1" ht="20.25" customHeight="1">
      <c r="A149" s="291" t="s">
        <v>330</v>
      </c>
      <c r="B149" s="291" t="s">
        <v>331</v>
      </c>
      <c r="C149" s="290">
        <v>360.4</v>
      </c>
    </row>
    <row r="150" spans="1:3" s="279" customFormat="1" ht="20.25" customHeight="1">
      <c r="A150" s="289" t="s">
        <v>332</v>
      </c>
      <c r="B150" s="289" t="s">
        <v>333</v>
      </c>
      <c r="C150" s="290">
        <v>3283.17</v>
      </c>
    </row>
    <row r="151" spans="1:3" s="281" customFormat="1" ht="20.25" customHeight="1">
      <c r="A151" s="292" t="s">
        <v>334</v>
      </c>
      <c r="B151" s="292" t="s">
        <v>335</v>
      </c>
      <c r="C151" s="275">
        <v>182</v>
      </c>
    </row>
    <row r="152" spans="1:3" s="280" customFormat="1" ht="20.25" customHeight="1">
      <c r="A152" s="291" t="s">
        <v>336</v>
      </c>
      <c r="B152" s="291" t="s">
        <v>337</v>
      </c>
      <c r="C152" s="290">
        <v>1348.91</v>
      </c>
    </row>
    <row r="153" spans="1:3" s="279" customFormat="1" ht="20.25" customHeight="1">
      <c r="A153" s="289" t="s">
        <v>338</v>
      </c>
      <c r="B153" s="289" t="s">
        <v>339</v>
      </c>
      <c r="C153" s="290">
        <v>500</v>
      </c>
    </row>
    <row r="154" spans="1:3" s="279" customFormat="1" ht="20.25" customHeight="1">
      <c r="A154" s="289" t="s">
        <v>340</v>
      </c>
      <c r="B154" s="289" t="s">
        <v>341</v>
      </c>
      <c r="C154" s="290">
        <v>848.91</v>
      </c>
    </row>
    <row r="155" spans="1:3" s="279" customFormat="1" ht="20.25" customHeight="1">
      <c r="A155" s="289" t="s">
        <v>342</v>
      </c>
      <c r="B155" s="289" t="s">
        <v>49</v>
      </c>
      <c r="C155" s="290">
        <v>1620.3</v>
      </c>
    </row>
    <row r="156" spans="1:3" s="279" customFormat="1" ht="20.25" customHeight="1">
      <c r="A156" s="289" t="s">
        <v>343</v>
      </c>
      <c r="B156" s="289" t="s">
        <v>344</v>
      </c>
      <c r="C156" s="290">
        <v>14</v>
      </c>
    </row>
    <row r="157" spans="1:3" s="279" customFormat="1" ht="20.25" customHeight="1">
      <c r="A157" s="289" t="s">
        <v>345</v>
      </c>
      <c r="B157" s="289" t="s">
        <v>79</v>
      </c>
      <c r="C157" s="290">
        <v>14</v>
      </c>
    </row>
    <row r="158" spans="1:3" s="279" customFormat="1" ht="20.25" customHeight="1">
      <c r="A158" s="289" t="s">
        <v>346</v>
      </c>
      <c r="B158" s="289" t="s">
        <v>347</v>
      </c>
      <c r="C158" s="290">
        <v>261.3</v>
      </c>
    </row>
    <row r="159" spans="1:3" s="279" customFormat="1" ht="20.25" customHeight="1">
      <c r="A159" s="289" t="s">
        <v>348</v>
      </c>
      <c r="B159" s="289" t="s">
        <v>349</v>
      </c>
      <c r="C159" s="290">
        <v>261.3</v>
      </c>
    </row>
    <row r="160" spans="1:3" s="280" customFormat="1" ht="20.25" customHeight="1">
      <c r="A160" s="291" t="s">
        <v>350</v>
      </c>
      <c r="B160" s="291" t="s">
        <v>351</v>
      </c>
      <c r="C160" s="290">
        <v>50</v>
      </c>
    </row>
    <row r="161" spans="1:3" s="279" customFormat="1" ht="20.25" customHeight="1">
      <c r="A161" s="289" t="s">
        <v>352</v>
      </c>
      <c r="B161" s="289" t="s">
        <v>353</v>
      </c>
      <c r="C161" s="290">
        <v>50</v>
      </c>
    </row>
    <row r="162" spans="1:3" s="279" customFormat="1" ht="20.25" customHeight="1">
      <c r="A162" s="289" t="s">
        <v>354</v>
      </c>
      <c r="B162" s="289" t="s">
        <v>355</v>
      </c>
      <c r="C162" s="290">
        <v>295</v>
      </c>
    </row>
    <row r="163" spans="1:3" s="279" customFormat="1" ht="20.25" customHeight="1">
      <c r="A163" s="289" t="s">
        <v>356</v>
      </c>
      <c r="B163" s="289" t="s">
        <v>357</v>
      </c>
      <c r="C163" s="290">
        <v>10</v>
      </c>
    </row>
    <row r="164" spans="1:3" s="280" customFormat="1" ht="20.25" customHeight="1">
      <c r="A164" s="291" t="s">
        <v>358</v>
      </c>
      <c r="B164" s="291" t="s">
        <v>359</v>
      </c>
      <c r="C164" s="290">
        <v>285</v>
      </c>
    </row>
    <row r="165" spans="1:3" s="279" customFormat="1" ht="20.25" customHeight="1">
      <c r="A165" s="289" t="s">
        <v>360</v>
      </c>
      <c r="B165" s="289" t="s">
        <v>361</v>
      </c>
      <c r="C165" s="290">
        <v>1000</v>
      </c>
    </row>
    <row r="166" spans="1:3" s="279" customFormat="1" ht="20.25" customHeight="1">
      <c r="A166" s="289" t="s">
        <v>362</v>
      </c>
      <c r="B166" s="289" t="s">
        <v>363</v>
      </c>
      <c r="C166" s="290">
        <v>1000</v>
      </c>
    </row>
    <row r="167" spans="1:3" s="280" customFormat="1" ht="20.25" customHeight="1">
      <c r="A167" s="291" t="s">
        <v>364</v>
      </c>
      <c r="B167" s="291" t="s">
        <v>50</v>
      </c>
      <c r="C167" s="290">
        <v>2575.07</v>
      </c>
    </row>
    <row r="168" spans="1:3" s="279" customFormat="1" ht="20.25" customHeight="1">
      <c r="A168" s="289" t="s">
        <v>365</v>
      </c>
      <c r="B168" s="289" t="s">
        <v>366</v>
      </c>
      <c r="C168" s="290">
        <v>1071.8</v>
      </c>
    </row>
    <row r="169" spans="1:3" s="279" customFormat="1" ht="20.25" customHeight="1">
      <c r="A169" s="289" t="s">
        <v>367</v>
      </c>
      <c r="B169" s="289" t="s">
        <v>79</v>
      </c>
      <c r="C169" s="290">
        <v>455.02</v>
      </c>
    </row>
    <row r="170" spans="1:3" s="281" customFormat="1" ht="20.25" customHeight="1">
      <c r="A170" s="292" t="s">
        <v>368</v>
      </c>
      <c r="B170" s="292" t="s">
        <v>369</v>
      </c>
      <c r="C170" s="275">
        <v>3</v>
      </c>
    </row>
    <row r="171" spans="1:3" s="280" customFormat="1" ht="20.25" customHeight="1">
      <c r="A171" s="291" t="s">
        <v>370</v>
      </c>
      <c r="B171" s="291" t="s">
        <v>371</v>
      </c>
      <c r="C171" s="290">
        <v>31.68</v>
      </c>
    </row>
    <row r="172" spans="1:3" s="279" customFormat="1" ht="20.25" customHeight="1">
      <c r="A172" s="289" t="s">
        <v>372</v>
      </c>
      <c r="B172" s="289" t="s">
        <v>373</v>
      </c>
      <c r="C172" s="290">
        <v>64</v>
      </c>
    </row>
    <row r="173" spans="1:3" s="279" customFormat="1" ht="20.25" customHeight="1">
      <c r="A173" s="289" t="s">
        <v>374</v>
      </c>
      <c r="B173" s="289" t="s">
        <v>375</v>
      </c>
      <c r="C173" s="290">
        <v>12</v>
      </c>
    </row>
    <row r="174" spans="1:3" s="279" customFormat="1" ht="20.25" customHeight="1">
      <c r="A174" s="289" t="s">
        <v>376</v>
      </c>
      <c r="B174" s="289" t="s">
        <v>377</v>
      </c>
      <c r="C174" s="290">
        <v>4.2</v>
      </c>
    </row>
    <row r="175" spans="1:3" s="280" customFormat="1" ht="20.25" customHeight="1">
      <c r="A175" s="291" t="s">
        <v>378</v>
      </c>
      <c r="B175" s="291" t="s">
        <v>379</v>
      </c>
      <c r="C175" s="290">
        <v>450</v>
      </c>
    </row>
    <row r="176" spans="1:3" s="279" customFormat="1" ht="20.25" customHeight="1">
      <c r="A176" s="289" t="s">
        <v>380</v>
      </c>
      <c r="B176" s="289" t="s">
        <v>381</v>
      </c>
      <c r="C176" s="290">
        <v>51.9</v>
      </c>
    </row>
    <row r="177" spans="1:3" s="279" customFormat="1" ht="20.25" customHeight="1">
      <c r="A177" s="289" t="s">
        <v>382</v>
      </c>
      <c r="B177" s="289" t="s">
        <v>383</v>
      </c>
      <c r="C177" s="290">
        <v>110</v>
      </c>
    </row>
    <row r="178" spans="1:3" s="279" customFormat="1" ht="20.25" customHeight="1">
      <c r="A178" s="289" t="s">
        <v>384</v>
      </c>
      <c r="B178" s="289" t="s">
        <v>385</v>
      </c>
      <c r="C178" s="290">
        <v>8</v>
      </c>
    </row>
    <row r="179" spans="1:3" s="280" customFormat="1" ht="20.25" customHeight="1">
      <c r="A179" s="291" t="s">
        <v>386</v>
      </c>
      <c r="B179" s="291" t="s">
        <v>387</v>
      </c>
      <c r="C179" s="290">
        <v>102</v>
      </c>
    </row>
    <row r="180" spans="1:3" s="279" customFormat="1" ht="20.25" customHeight="1">
      <c r="A180" s="289" t="s">
        <v>388</v>
      </c>
      <c r="B180" s="289" t="s">
        <v>389</v>
      </c>
      <c r="C180" s="290">
        <v>15</v>
      </c>
    </row>
    <row r="181" spans="1:3" s="279" customFormat="1" ht="20.25" customHeight="1">
      <c r="A181" s="289" t="s">
        <v>390</v>
      </c>
      <c r="B181" s="289" t="s">
        <v>391</v>
      </c>
      <c r="C181" s="290">
        <v>15</v>
      </c>
    </row>
    <row r="182" spans="1:3" s="279" customFormat="1" ht="20.25" customHeight="1">
      <c r="A182" s="289" t="s">
        <v>392</v>
      </c>
      <c r="B182" s="289" t="s">
        <v>393</v>
      </c>
      <c r="C182" s="290">
        <v>821.42</v>
      </c>
    </row>
    <row r="183" spans="1:3" s="279" customFormat="1" ht="20.25" customHeight="1">
      <c r="A183" s="289" t="s">
        <v>394</v>
      </c>
      <c r="B183" s="289" t="s">
        <v>395</v>
      </c>
      <c r="C183" s="290">
        <v>821.42</v>
      </c>
    </row>
    <row r="184" spans="1:3" s="279" customFormat="1" ht="20.25" customHeight="1">
      <c r="A184" s="289" t="s">
        <v>396</v>
      </c>
      <c r="B184" s="289" t="s">
        <v>397</v>
      </c>
      <c r="C184" s="290">
        <v>556.85</v>
      </c>
    </row>
    <row r="185" spans="1:3" s="279" customFormat="1" ht="20.25" customHeight="1">
      <c r="A185" s="289" t="s">
        <v>398</v>
      </c>
      <c r="B185" s="289" t="s">
        <v>399</v>
      </c>
      <c r="C185" s="290">
        <v>556.85</v>
      </c>
    </row>
    <row r="186" spans="1:3" s="280" customFormat="1" ht="20.25" customHeight="1">
      <c r="A186" s="291" t="s">
        <v>400</v>
      </c>
      <c r="B186" s="291" t="s">
        <v>51</v>
      </c>
      <c r="C186" s="290">
        <v>45284.49</v>
      </c>
    </row>
    <row r="187" spans="1:3" s="279" customFormat="1" ht="20.25" customHeight="1">
      <c r="A187" s="289" t="s">
        <v>401</v>
      </c>
      <c r="B187" s="289" t="s">
        <v>402</v>
      </c>
      <c r="C187" s="290">
        <v>427.55</v>
      </c>
    </row>
    <row r="188" spans="1:3" s="280" customFormat="1" ht="20.25" customHeight="1">
      <c r="A188" s="291" t="s">
        <v>403</v>
      </c>
      <c r="B188" s="291" t="s">
        <v>79</v>
      </c>
      <c r="C188" s="290">
        <v>367.79</v>
      </c>
    </row>
    <row r="189" spans="1:3" s="279" customFormat="1" ht="20.25" customHeight="1">
      <c r="A189" s="289" t="s">
        <v>404</v>
      </c>
      <c r="B189" s="289" t="s">
        <v>137</v>
      </c>
      <c r="C189" s="290">
        <v>59.76</v>
      </c>
    </row>
    <row r="190" spans="1:3" s="279" customFormat="1" ht="20.25" customHeight="1">
      <c r="A190" s="289" t="s">
        <v>405</v>
      </c>
      <c r="B190" s="289" t="s">
        <v>406</v>
      </c>
      <c r="C190" s="290">
        <v>524.94</v>
      </c>
    </row>
    <row r="191" spans="1:3" s="279" customFormat="1" ht="20.25" customHeight="1">
      <c r="A191" s="289" t="s">
        <v>407</v>
      </c>
      <c r="B191" s="289" t="s">
        <v>79</v>
      </c>
      <c r="C191" s="290">
        <v>236.32</v>
      </c>
    </row>
    <row r="192" spans="1:3" s="279" customFormat="1" ht="20.25" customHeight="1">
      <c r="A192" s="289" t="s">
        <v>408</v>
      </c>
      <c r="B192" s="289" t="s">
        <v>409</v>
      </c>
      <c r="C192" s="290">
        <v>20</v>
      </c>
    </row>
    <row r="193" spans="1:3" s="279" customFormat="1" ht="20.25" customHeight="1">
      <c r="A193" s="289" t="s">
        <v>410</v>
      </c>
      <c r="B193" s="289" t="s">
        <v>411</v>
      </c>
      <c r="C193" s="290">
        <v>268.62</v>
      </c>
    </row>
    <row r="194" spans="1:3" s="279" customFormat="1" ht="20.25" customHeight="1">
      <c r="A194" s="289" t="s">
        <v>412</v>
      </c>
      <c r="B194" s="289" t="s">
        <v>413</v>
      </c>
      <c r="C194" s="290">
        <v>20671.31</v>
      </c>
    </row>
    <row r="195" spans="1:3" s="280" customFormat="1" ht="20.25" customHeight="1">
      <c r="A195" s="291" t="s">
        <v>414</v>
      </c>
      <c r="B195" s="291" t="s">
        <v>415</v>
      </c>
      <c r="C195" s="290">
        <v>4726.63</v>
      </c>
    </row>
    <row r="196" spans="1:3" s="279" customFormat="1" ht="20.25" customHeight="1">
      <c r="A196" s="289" t="s">
        <v>416</v>
      </c>
      <c r="B196" s="289" t="s">
        <v>417</v>
      </c>
      <c r="C196" s="290">
        <v>13.9</v>
      </c>
    </row>
    <row r="197" spans="1:3" s="279" customFormat="1" ht="20.25" customHeight="1">
      <c r="A197" s="289" t="s">
        <v>418</v>
      </c>
      <c r="B197" s="289" t="s">
        <v>419</v>
      </c>
      <c r="C197" s="290">
        <v>12872.23</v>
      </c>
    </row>
    <row r="198" spans="1:3" s="279" customFormat="1" ht="20.25" customHeight="1">
      <c r="A198" s="289" t="s">
        <v>420</v>
      </c>
      <c r="B198" s="289" t="s">
        <v>421</v>
      </c>
      <c r="C198" s="290">
        <v>2940.72</v>
      </c>
    </row>
    <row r="199" spans="1:3" s="279" customFormat="1" ht="20.25" customHeight="1">
      <c r="A199" s="289" t="s">
        <v>422</v>
      </c>
      <c r="B199" s="289" t="s">
        <v>423</v>
      </c>
      <c r="C199" s="290">
        <v>117.83</v>
      </c>
    </row>
    <row r="200" spans="1:3" s="279" customFormat="1" ht="20.25" customHeight="1">
      <c r="A200" s="289" t="s">
        <v>424</v>
      </c>
      <c r="B200" s="289" t="s">
        <v>425</v>
      </c>
      <c r="C200" s="290">
        <v>1372</v>
      </c>
    </row>
    <row r="201" spans="1:3" s="280" customFormat="1" ht="20.25" customHeight="1">
      <c r="A201" s="291" t="s">
        <v>426</v>
      </c>
      <c r="B201" s="291" t="s">
        <v>427</v>
      </c>
      <c r="C201" s="290">
        <v>130</v>
      </c>
    </row>
    <row r="202" spans="1:3" s="279" customFormat="1" ht="20.25" customHeight="1">
      <c r="A202" s="289" t="s">
        <v>428</v>
      </c>
      <c r="B202" s="289" t="s">
        <v>429</v>
      </c>
      <c r="C202" s="290">
        <v>1242</v>
      </c>
    </row>
    <row r="203" spans="1:3" s="279" customFormat="1" ht="20.25" customHeight="1">
      <c r="A203" s="289" t="s">
        <v>430</v>
      </c>
      <c r="B203" s="289" t="s">
        <v>431</v>
      </c>
      <c r="C203" s="290">
        <v>4044.3</v>
      </c>
    </row>
    <row r="204" spans="1:3" s="279" customFormat="1" ht="20.25" customHeight="1">
      <c r="A204" s="289" t="s">
        <v>432</v>
      </c>
      <c r="B204" s="289" t="s">
        <v>433</v>
      </c>
      <c r="C204" s="290">
        <v>92</v>
      </c>
    </row>
    <row r="205" spans="1:3" s="279" customFormat="1" ht="20.25" customHeight="1">
      <c r="A205" s="289" t="s">
        <v>434</v>
      </c>
      <c r="B205" s="289" t="s">
        <v>435</v>
      </c>
      <c r="C205" s="290">
        <v>371</v>
      </c>
    </row>
    <row r="206" spans="1:3" s="279" customFormat="1" ht="20.25" customHeight="1">
      <c r="A206" s="289" t="s">
        <v>436</v>
      </c>
      <c r="B206" s="289" t="s">
        <v>437</v>
      </c>
      <c r="C206" s="290">
        <v>1649.28</v>
      </c>
    </row>
    <row r="207" spans="1:3" s="279" customFormat="1" ht="20.25" customHeight="1">
      <c r="A207" s="289" t="s">
        <v>438</v>
      </c>
      <c r="B207" s="289" t="s">
        <v>439</v>
      </c>
      <c r="C207" s="290">
        <v>87</v>
      </c>
    </row>
    <row r="208" spans="1:3" s="280" customFormat="1" ht="20.25" customHeight="1">
      <c r="A208" s="291" t="s">
        <v>440</v>
      </c>
      <c r="B208" s="291" t="s">
        <v>441</v>
      </c>
      <c r="C208" s="290">
        <v>535</v>
      </c>
    </row>
    <row r="209" spans="1:3" s="279" customFormat="1" ht="20.25" customHeight="1">
      <c r="A209" s="289" t="s">
        <v>442</v>
      </c>
      <c r="B209" s="289" t="s">
        <v>443</v>
      </c>
      <c r="C209" s="290">
        <v>1310.02</v>
      </c>
    </row>
    <row r="210" spans="1:3" s="279" customFormat="1" ht="20.25" customHeight="1">
      <c r="A210" s="289" t="s">
        <v>444</v>
      </c>
      <c r="B210" s="289" t="s">
        <v>445</v>
      </c>
      <c r="C210" s="290">
        <v>2873.36</v>
      </c>
    </row>
    <row r="211" spans="1:3" s="279" customFormat="1" ht="20.25" customHeight="1">
      <c r="A211" s="289" t="s">
        <v>446</v>
      </c>
      <c r="B211" s="289" t="s">
        <v>447</v>
      </c>
      <c r="C211" s="290">
        <v>2083.97</v>
      </c>
    </row>
    <row r="212" spans="1:3" s="279" customFormat="1" ht="20.25" customHeight="1">
      <c r="A212" s="289" t="s">
        <v>448</v>
      </c>
      <c r="B212" s="289" t="s">
        <v>449</v>
      </c>
      <c r="C212" s="290">
        <v>178</v>
      </c>
    </row>
    <row r="213" spans="1:3" s="280" customFormat="1" ht="20.25" customHeight="1">
      <c r="A213" s="291" t="s">
        <v>450</v>
      </c>
      <c r="B213" s="291" t="s">
        <v>451</v>
      </c>
      <c r="C213" s="290">
        <v>150.6</v>
      </c>
    </row>
    <row r="214" spans="1:3" s="279" customFormat="1" ht="20.25" customHeight="1">
      <c r="A214" s="289" t="s">
        <v>452</v>
      </c>
      <c r="B214" s="289" t="s">
        <v>453</v>
      </c>
      <c r="C214" s="290">
        <v>26.19</v>
      </c>
    </row>
    <row r="215" spans="1:3" s="279" customFormat="1" ht="20.25" customHeight="1">
      <c r="A215" s="289" t="s">
        <v>454</v>
      </c>
      <c r="B215" s="289" t="s">
        <v>455</v>
      </c>
      <c r="C215" s="290">
        <v>434.6</v>
      </c>
    </row>
    <row r="216" spans="1:3" s="280" customFormat="1" ht="20.25" customHeight="1">
      <c r="A216" s="291" t="s">
        <v>456</v>
      </c>
      <c r="B216" s="291" t="s">
        <v>457</v>
      </c>
      <c r="C216" s="290">
        <v>886.83</v>
      </c>
    </row>
    <row r="217" spans="1:3" s="279" customFormat="1" ht="20.25" customHeight="1">
      <c r="A217" s="289" t="s">
        <v>458</v>
      </c>
      <c r="B217" s="289" t="s">
        <v>459</v>
      </c>
      <c r="C217" s="290">
        <v>84</v>
      </c>
    </row>
    <row r="218" spans="1:3" s="279" customFormat="1" ht="20.25" customHeight="1">
      <c r="A218" s="289" t="s">
        <v>460</v>
      </c>
      <c r="B218" s="289" t="s">
        <v>461</v>
      </c>
      <c r="C218" s="290">
        <v>605</v>
      </c>
    </row>
    <row r="219" spans="1:3" s="280" customFormat="1" ht="20.25" customHeight="1">
      <c r="A219" s="291" t="s">
        <v>462</v>
      </c>
      <c r="B219" s="291" t="s">
        <v>463</v>
      </c>
      <c r="C219" s="290">
        <v>197.83</v>
      </c>
    </row>
    <row r="220" spans="1:3" s="279" customFormat="1" ht="20.25" customHeight="1">
      <c r="A220" s="289" t="s">
        <v>464</v>
      </c>
      <c r="B220" s="289" t="s">
        <v>465</v>
      </c>
      <c r="C220" s="290">
        <v>885.09</v>
      </c>
    </row>
    <row r="221" spans="1:3" s="280" customFormat="1" ht="20.25" customHeight="1">
      <c r="A221" s="291" t="s">
        <v>466</v>
      </c>
      <c r="B221" s="291" t="s">
        <v>79</v>
      </c>
      <c r="C221" s="290">
        <v>60.6</v>
      </c>
    </row>
    <row r="222" spans="1:3" s="279" customFormat="1" ht="20.25" customHeight="1">
      <c r="A222" s="289" t="s">
        <v>467</v>
      </c>
      <c r="B222" s="289" t="s">
        <v>468</v>
      </c>
      <c r="C222" s="290">
        <v>31.12</v>
      </c>
    </row>
    <row r="223" spans="1:3" s="280" customFormat="1" ht="20.25" customHeight="1">
      <c r="A223" s="291" t="s">
        <v>469</v>
      </c>
      <c r="B223" s="291" t="s">
        <v>470</v>
      </c>
      <c r="C223" s="290">
        <v>75.55</v>
      </c>
    </row>
    <row r="224" spans="1:3" s="279" customFormat="1" ht="20.25" customHeight="1">
      <c r="A224" s="289" t="s">
        <v>471</v>
      </c>
      <c r="B224" s="289" t="s">
        <v>472</v>
      </c>
      <c r="C224" s="290">
        <v>2</v>
      </c>
    </row>
    <row r="225" spans="1:3" s="280" customFormat="1" ht="20.25" customHeight="1">
      <c r="A225" s="291" t="s">
        <v>473</v>
      </c>
      <c r="B225" s="291" t="s">
        <v>474</v>
      </c>
      <c r="C225" s="290">
        <v>679.12</v>
      </c>
    </row>
    <row r="226" spans="1:3" s="279" customFormat="1" ht="20.25" customHeight="1">
      <c r="A226" s="289" t="s">
        <v>475</v>
      </c>
      <c r="B226" s="289" t="s">
        <v>476</v>
      </c>
      <c r="C226" s="290">
        <v>36.7</v>
      </c>
    </row>
    <row r="227" spans="1:3" s="279" customFormat="1" ht="20.25" customHeight="1">
      <c r="A227" s="289" t="s">
        <v>477</v>
      </c>
      <c r="B227" s="289" t="s">
        <v>478</v>
      </c>
      <c r="C227" s="290">
        <v>2654</v>
      </c>
    </row>
    <row r="228" spans="1:3" s="279" customFormat="1" ht="20.25" customHeight="1">
      <c r="A228" s="289" t="s">
        <v>479</v>
      </c>
      <c r="B228" s="289" t="s">
        <v>480</v>
      </c>
      <c r="C228" s="290">
        <v>450</v>
      </c>
    </row>
    <row r="229" spans="1:3" s="280" customFormat="1" ht="20.25" customHeight="1">
      <c r="A229" s="291" t="s">
        <v>481</v>
      </c>
      <c r="B229" s="291" t="s">
        <v>482</v>
      </c>
      <c r="C229" s="290">
        <v>2204</v>
      </c>
    </row>
    <row r="230" spans="1:3" s="279" customFormat="1" ht="20.25" customHeight="1">
      <c r="A230" s="289" t="s">
        <v>483</v>
      </c>
      <c r="B230" s="289" t="s">
        <v>484</v>
      </c>
      <c r="C230" s="290">
        <v>245</v>
      </c>
    </row>
    <row r="231" spans="1:3" s="280" customFormat="1" ht="20.25" customHeight="1">
      <c r="A231" s="291" t="s">
        <v>485</v>
      </c>
      <c r="B231" s="291" t="s">
        <v>486</v>
      </c>
      <c r="C231" s="290">
        <v>230</v>
      </c>
    </row>
    <row r="232" spans="1:3" s="279" customFormat="1" ht="20.25" customHeight="1">
      <c r="A232" s="289" t="s">
        <v>487</v>
      </c>
      <c r="B232" s="289" t="s">
        <v>488</v>
      </c>
      <c r="C232" s="290">
        <v>15</v>
      </c>
    </row>
    <row r="233" spans="1:3" s="281" customFormat="1" ht="20.25" customHeight="1">
      <c r="A233" s="292" t="s">
        <v>489</v>
      </c>
      <c r="B233" s="292" t="s">
        <v>490</v>
      </c>
      <c r="C233" s="275">
        <v>1110</v>
      </c>
    </row>
    <row r="234" spans="1:3" s="280" customFormat="1" ht="20.25" customHeight="1">
      <c r="A234" s="291" t="s">
        <v>491</v>
      </c>
      <c r="B234" s="291" t="s">
        <v>492</v>
      </c>
      <c r="C234" s="290">
        <v>1110</v>
      </c>
    </row>
    <row r="235" spans="1:3" s="279" customFormat="1" ht="20.25" customHeight="1">
      <c r="A235" s="289" t="s">
        <v>493</v>
      </c>
      <c r="B235" s="289" t="s">
        <v>494</v>
      </c>
      <c r="C235" s="290">
        <v>9061.09</v>
      </c>
    </row>
    <row r="236" spans="1:3" s="279" customFormat="1" ht="20.25" customHeight="1">
      <c r="A236" s="289" t="s">
        <v>495</v>
      </c>
      <c r="B236" s="289" t="s">
        <v>496</v>
      </c>
      <c r="C236" s="290">
        <v>1000</v>
      </c>
    </row>
    <row r="237" spans="1:3" s="280" customFormat="1" ht="20.25" customHeight="1">
      <c r="A237" s="291" t="s">
        <v>497</v>
      </c>
      <c r="B237" s="291" t="s">
        <v>498</v>
      </c>
      <c r="C237" s="290">
        <v>8061.09</v>
      </c>
    </row>
    <row r="238" spans="1:3" s="279" customFormat="1" ht="20.25" customHeight="1">
      <c r="A238" s="289" t="s">
        <v>499</v>
      </c>
      <c r="B238" s="289" t="s">
        <v>500</v>
      </c>
      <c r="C238" s="290">
        <v>513.02</v>
      </c>
    </row>
    <row r="239" spans="1:3" s="279" customFormat="1" ht="20.25" customHeight="1">
      <c r="A239" s="289" t="s">
        <v>501</v>
      </c>
      <c r="B239" s="289" t="s">
        <v>79</v>
      </c>
      <c r="C239" s="290">
        <v>115</v>
      </c>
    </row>
    <row r="240" spans="1:3" s="279" customFormat="1" ht="20.25" customHeight="1">
      <c r="A240" s="289" t="s">
        <v>502</v>
      </c>
      <c r="B240" s="289" t="s">
        <v>503</v>
      </c>
      <c r="C240" s="290">
        <v>370.02</v>
      </c>
    </row>
    <row r="241" spans="1:3" s="280" customFormat="1" ht="20.25" customHeight="1">
      <c r="A241" s="291" t="s">
        <v>504</v>
      </c>
      <c r="B241" s="291" t="s">
        <v>505</v>
      </c>
      <c r="C241" s="290">
        <v>28</v>
      </c>
    </row>
    <row r="242" spans="1:3" s="279" customFormat="1" ht="20.25" customHeight="1">
      <c r="A242" s="289" t="s">
        <v>506</v>
      </c>
      <c r="B242" s="289" t="s">
        <v>507</v>
      </c>
      <c r="C242" s="290">
        <v>16</v>
      </c>
    </row>
    <row r="243" spans="1:3" s="279" customFormat="1" ht="20.25" customHeight="1">
      <c r="A243" s="289" t="s">
        <v>508</v>
      </c>
      <c r="B243" s="289" t="s">
        <v>509</v>
      </c>
      <c r="C243" s="290">
        <v>16</v>
      </c>
    </row>
    <row r="244" spans="1:3" s="280" customFormat="1" ht="20.25" customHeight="1">
      <c r="A244" s="291" t="s">
        <v>510</v>
      </c>
      <c r="B244" s="291" t="s">
        <v>52</v>
      </c>
      <c r="C244" s="290">
        <v>37025.56</v>
      </c>
    </row>
    <row r="245" spans="1:3" s="279" customFormat="1" ht="20.25" customHeight="1">
      <c r="A245" s="289" t="s">
        <v>511</v>
      </c>
      <c r="B245" s="289" t="s">
        <v>512</v>
      </c>
      <c r="C245" s="290">
        <v>497.37</v>
      </c>
    </row>
    <row r="246" spans="1:3" s="279" customFormat="1" ht="20.25" customHeight="1">
      <c r="A246" s="289" t="s">
        <v>513</v>
      </c>
      <c r="B246" s="289" t="s">
        <v>79</v>
      </c>
      <c r="C246" s="290">
        <v>492.87</v>
      </c>
    </row>
    <row r="247" spans="1:3" s="279" customFormat="1" ht="20.25" customHeight="1">
      <c r="A247" s="289" t="s">
        <v>514</v>
      </c>
      <c r="B247" s="289" t="s">
        <v>515</v>
      </c>
      <c r="C247" s="290">
        <v>4.5</v>
      </c>
    </row>
    <row r="248" spans="1:3" s="279" customFormat="1" ht="20.25" customHeight="1">
      <c r="A248" s="289" t="s">
        <v>516</v>
      </c>
      <c r="B248" s="289" t="s">
        <v>517</v>
      </c>
      <c r="C248" s="290">
        <v>2087.6</v>
      </c>
    </row>
    <row r="249" spans="1:3" s="279" customFormat="1" ht="20.25" customHeight="1">
      <c r="A249" s="289" t="s">
        <v>518</v>
      </c>
      <c r="B249" s="289" t="s">
        <v>519</v>
      </c>
      <c r="C249" s="290">
        <v>2087.6</v>
      </c>
    </row>
    <row r="250" spans="1:3" s="279" customFormat="1" ht="20.25" customHeight="1">
      <c r="A250" s="289" t="s">
        <v>520</v>
      </c>
      <c r="B250" s="289" t="s">
        <v>521</v>
      </c>
      <c r="C250" s="290">
        <v>4503.85</v>
      </c>
    </row>
    <row r="251" spans="1:3" s="280" customFormat="1" ht="20.25" customHeight="1">
      <c r="A251" s="291" t="s">
        <v>522</v>
      </c>
      <c r="B251" s="291" t="s">
        <v>523</v>
      </c>
      <c r="C251" s="290">
        <v>3085.3</v>
      </c>
    </row>
    <row r="252" spans="1:3" s="279" customFormat="1" ht="20.25" customHeight="1">
      <c r="A252" s="289" t="s">
        <v>524</v>
      </c>
      <c r="B252" s="289" t="s">
        <v>525</v>
      </c>
      <c r="C252" s="290">
        <v>1418.55</v>
      </c>
    </row>
    <row r="253" spans="1:3" s="280" customFormat="1" ht="20.25" customHeight="1">
      <c r="A253" s="291" t="s">
        <v>526</v>
      </c>
      <c r="B253" s="291" t="s">
        <v>527</v>
      </c>
      <c r="C253" s="290">
        <v>4633.53</v>
      </c>
    </row>
    <row r="254" spans="1:3" s="279" customFormat="1" ht="20.25" customHeight="1">
      <c r="A254" s="289" t="s">
        <v>528</v>
      </c>
      <c r="B254" s="289" t="s">
        <v>529</v>
      </c>
      <c r="C254" s="290">
        <v>425.65</v>
      </c>
    </row>
    <row r="255" spans="1:3" s="279" customFormat="1" ht="20.25" customHeight="1">
      <c r="A255" s="289" t="s">
        <v>530</v>
      </c>
      <c r="B255" s="289" t="s">
        <v>531</v>
      </c>
      <c r="C255" s="290">
        <v>232.88</v>
      </c>
    </row>
    <row r="256" spans="1:3" s="280" customFormat="1" ht="20.25" customHeight="1">
      <c r="A256" s="291" t="s">
        <v>532</v>
      </c>
      <c r="B256" s="291" t="s">
        <v>533</v>
      </c>
      <c r="C256" s="290">
        <v>492.92</v>
      </c>
    </row>
    <row r="257" spans="1:3" s="279" customFormat="1" ht="20.25" customHeight="1">
      <c r="A257" s="289" t="s">
        <v>534</v>
      </c>
      <c r="B257" s="289" t="s">
        <v>535</v>
      </c>
      <c r="C257" s="290">
        <v>3421.48</v>
      </c>
    </row>
    <row r="258" spans="1:3" s="279" customFormat="1" ht="20.25" customHeight="1">
      <c r="A258" s="289" t="s">
        <v>536</v>
      </c>
      <c r="B258" s="289" t="s">
        <v>537</v>
      </c>
      <c r="C258" s="290">
        <v>40.6</v>
      </c>
    </row>
    <row r="259" spans="1:3" s="280" customFormat="1" ht="20.25" customHeight="1">
      <c r="A259" s="291" t="s">
        <v>538</v>
      </c>
      <c r="B259" s="291" t="s">
        <v>539</v>
      </c>
      <c r="C259" s="290">
        <v>10</v>
      </c>
    </row>
    <row r="260" spans="1:3" s="279" customFormat="1" ht="20.25" customHeight="1">
      <c r="A260" s="289" t="s">
        <v>540</v>
      </c>
      <c r="B260" s="289" t="s">
        <v>541</v>
      </c>
      <c r="C260" s="290">
        <v>10</v>
      </c>
    </row>
    <row r="261" spans="1:3" s="279" customFormat="1" ht="20.25" customHeight="1">
      <c r="A261" s="289" t="s">
        <v>542</v>
      </c>
      <c r="B261" s="289" t="s">
        <v>543</v>
      </c>
      <c r="C261" s="290">
        <v>40</v>
      </c>
    </row>
    <row r="262" spans="1:3" s="280" customFormat="1" ht="20.25" customHeight="1">
      <c r="A262" s="291" t="s">
        <v>544</v>
      </c>
      <c r="B262" s="291" t="s">
        <v>545</v>
      </c>
      <c r="C262" s="290">
        <v>40</v>
      </c>
    </row>
    <row r="263" spans="1:3" s="279" customFormat="1" ht="20.25" customHeight="1">
      <c r="A263" s="289" t="s">
        <v>546</v>
      </c>
      <c r="B263" s="289" t="s">
        <v>547</v>
      </c>
      <c r="C263" s="290">
        <v>974.97</v>
      </c>
    </row>
    <row r="264" spans="1:3" s="279" customFormat="1" ht="20.25" customHeight="1">
      <c r="A264" s="289" t="s">
        <v>548</v>
      </c>
      <c r="B264" s="289" t="s">
        <v>549</v>
      </c>
      <c r="C264" s="290">
        <v>974.97</v>
      </c>
    </row>
    <row r="265" spans="1:3" s="279" customFormat="1" ht="20.25" customHeight="1">
      <c r="A265" s="289" t="s">
        <v>550</v>
      </c>
      <c r="B265" s="289" t="s">
        <v>551</v>
      </c>
      <c r="C265" s="290">
        <v>3181.54</v>
      </c>
    </row>
    <row r="266" spans="1:3" s="280" customFormat="1" ht="20.25" customHeight="1">
      <c r="A266" s="291" t="s">
        <v>552</v>
      </c>
      <c r="B266" s="291" t="s">
        <v>553</v>
      </c>
      <c r="C266" s="290">
        <v>1208.75</v>
      </c>
    </row>
    <row r="267" spans="1:3" s="279" customFormat="1" ht="20.25" customHeight="1">
      <c r="A267" s="289" t="s">
        <v>554</v>
      </c>
      <c r="B267" s="289" t="s">
        <v>555</v>
      </c>
      <c r="C267" s="290">
        <v>1972.79</v>
      </c>
    </row>
    <row r="268" spans="1:3" s="280" customFormat="1" ht="20.25" customHeight="1">
      <c r="A268" s="291" t="s">
        <v>556</v>
      </c>
      <c r="B268" s="291" t="s">
        <v>557</v>
      </c>
      <c r="C268" s="290">
        <v>17374</v>
      </c>
    </row>
    <row r="269" spans="1:3" s="279" customFormat="1" ht="20.25" customHeight="1">
      <c r="A269" s="289" t="s">
        <v>558</v>
      </c>
      <c r="B269" s="289" t="s">
        <v>559</v>
      </c>
      <c r="C269" s="290">
        <v>17374</v>
      </c>
    </row>
    <row r="270" spans="1:3" s="279" customFormat="1" ht="20.25" customHeight="1">
      <c r="A270" s="289" t="s">
        <v>560</v>
      </c>
      <c r="B270" s="289" t="s">
        <v>561</v>
      </c>
      <c r="C270" s="290">
        <v>2245</v>
      </c>
    </row>
    <row r="271" spans="1:3" s="279" customFormat="1" ht="20.25" customHeight="1">
      <c r="A271" s="289" t="s">
        <v>562</v>
      </c>
      <c r="B271" s="289" t="s">
        <v>563</v>
      </c>
      <c r="C271" s="290">
        <v>2240</v>
      </c>
    </row>
    <row r="272" spans="1:3" s="279" customFormat="1" ht="20.25" customHeight="1">
      <c r="A272" s="289" t="s">
        <v>564</v>
      </c>
      <c r="B272" s="289" t="s">
        <v>565</v>
      </c>
      <c r="C272" s="290">
        <v>5</v>
      </c>
    </row>
    <row r="273" spans="1:3" s="280" customFormat="1" ht="20.25" customHeight="1">
      <c r="A273" s="291" t="s">
        <v>566</v>
      </c>
      <c r="B273" s="291" t="s">
        <v>567</v>
      </c>
      <c r="C273" s="290">
        <v>176</v>
      </c>
    </row>
    <row r="274" spans="1:3" s="279" customFormat="1" ht="20.25" customHeight="1">
      <c r="A274" s="289" t="s">
        <v>568</v>
      </c>
      <c r="B274" s="289" t="s">
        <v>569</v>
      </c>
      <c r="C274" s="290">
        <v>136</v>
      </c>
    </row>
    <row r="275" spans="1:3" s="280" customFormat="1" ht="20.25" customHeight="1">
      <c r="A275" s="291" t="s">
        <v>570</v>
      </c>
      <c r="B275" s="291" t="s">
        <v>571</v>
      </c>
      <c r="C275" s="290">
        <v>40</v>
      </c>
    </row>
    <row r="276" spans="1:3" s="279" customFormat="1" ht="20.25" customHeight="1">
      <c r="A276" s="289" t="s">
        <v>572</v>
      </c>
      <c r="B276" s="289" t="s">
        <v>573</v>
      </c>
      <c r="C276" s="290">
        <v>395.4</v>
      </c>
    </row>
    <row r="277" spans="1:3" s="281" customFormat="1" ht="20.25" customHeight="1">
      <c r="A277" s="292" t="s">
        <v>574</v>
      </c>
      <c r="B277" s="292" t="s">
        <v>575</v>
      </c>
      <c r="C277" s="275">
        <v>287.08</v>
      </c>
    </row>
    <row r="278" spans="1:3" s="280" customFormat="1" ht="20.25" customHeight="1">
      <c r="A278" s="291" t="s">
        <v>576</v>
      </c>
      <c r="B278" s="291" t="s">
        <v>577</v>
      </c>
      <c r="C278" s="290">
        <v>108.32</v>
      </c>
    </row>
    <row r="279" spans="1:3" s="279" customFormat="1" ht="20.25" customHeight="1">
      <c r="A279" s="289" t="s">
        <v>578</v>
      </c>
      <c r="B279" s="289" t="s">
        <v>579</v>
      </c>
      <c r="C279" s="290">
        <v>916.3</v>
      </c>
    </row>
    <row r="280" spans="1:3" s="279" customFormat="1" ht="20.25" customHeight="1">
      <c r="A280" s="289" t="s">
        <v>580</v>
      </c>
      <c r="B280" s="289" t="s">
        <v>581</v>
      </c>
      <c r="C280" s="290">
        <v>916.3</v>
      </c>
    </row>
    <row r="281" spans="1:3" s="280" customFormat="1" ht="20.25" customHeight="1">
      <c r="A281" s="291" t="s">
        <v>582</v>
      </c>
      <c r="B281" s="291" t="s">
        <v>53</v>
      </c>
      <c r="C281" s="290">
        <v>14107.3</v>
      </c>
    </row>
    <row r="282" spans="1:3" s="279" customFormat="1" ht="20.25" customHeight="1">
      <c r="A282" s="289" t="s">
        <v>583</v>
      </c>
      <c r="B282" s="289" t="s">
        <v>584</v>
      </c>
      <c r="C282" s="290">
        <v>10</v>
      </c>
    </row>
    <row r="283" spans="1:3" s="279" customFormat="1" ht="20.25" customHeight="1">
      <c r="A283" s="289" t="s">
        <v>585</v>
      </c>
      <c r="B283" s="289" t="s">
        <v>79</v>
      </c>
      <c r="C283" s="290">
        <v>10</v>
      </c>
    </row>
    <row r="284" spans="1:3" s="280" customFormat="1" ht="20.25" customHeight="1">
      <c r="A284" s="291" t="s">
        <v>586</v>
      </c>
      <c r="B284" s="291" t="s">
        <v>587</v>
      </c>
      <c r="C284" s="290">
        <v>2531.75</v>
      </c>
    </row>
    <row r="285" spans="1:3" s="279" customFormat="1" ht="20.25" customHeight="1">
      <c r="A285" s="289" t="s">
        <v>588</v>
      </c>
      <c r="B285" s="289" t="s">
        <v>589</v>
      </c>
      <c r="C285" s="290">
        <v>2531.75</v>
      </c>
    </row>
    <row r="286" spans="1:3" s="279" customFormat="1" ht="20.25" customHeight="1">
      <c r="A286" s="289" t="s">
        <v>590</v>
      </c>
      <c r="B286" s="289" t="s">
        <v>591</v>
      </c>
      <c r="C286" s="290">
        <v>9339.52</v>
      </c>
    </row>
    <row r="287" spans="1:3" s="280" customFormat="1" ht="20.25" customHeight="1">
      <c r="A287" s="291" t="s">
        <v>592</v>
      </c>
      <c r="B287" s="291" t="s">
        <v>593</v>
      </c>
      <c r="C287" s="290">
        <v>314.52</v>
      </c>
    </row>
    <row r="288" spans="1:3" s="279" customFormat="1" ht="20.25" customHeight="1">
      <c r="A288" s="289" t="s">
        <v>594</v>
      </c>
      <c r="B288" s="289" t="s">
        <v>595</v>
      </c>
      <c r="C288" s="290">
        <v>7791</v>
      </c>
    </row>
    <row r="289" spans="1:3" s="280" customFormat="1" ht="20.25" customHeight="1">
      <c r="A289" s="291" t="s">
        <v>596</v>
      </c>
      <c r="B289" s="291" t="s">
        <v>597</v>
      </c>
      <c r="C289" s="290">
        <v>1234</v>
      </c>
    </row>
    <row r="290" spans="1:3" s="279" customFormat="1" ht="20.25" customHeight="1">
      <c r="A290" s="289" t="s">
        <v>598</v>
      </c>
      <c r="B290" s="289" t="s">
        <v>599</v>
      </c>
      <c r="C290" s="290">
        <v>37</v>
      </c>
    </row>
    <row r="291" spans="1:3" s="280" customFormat="1" ht="20.25" customHeight="1">
      <c r="A291" s="291" t="s">
        <v>600</v>
      </c>
      <c r="B291" s="291" t="s">
        <v>601</v>
      </c>
      <c r="C291" s="290">
        <v>37</v>
      </c>
    </row>
    <row r="292" spans="1:3" s="279" customFormat="1" ht="20.25" customHeight="1">
      <c r="A292" s="289" t="s">
        <v>602</v>
      </c>
      <c r="B292" s="289" t="s">
        <v>603</v>
      </c>
      <c r="C292" s="290">
        <v>881.13</v>
      </c>
    </row>
    <row r="293" spans="1:3" s="279" customFormat="1" ht="20.25" customHeight="1">
      <c r="A293" s="289" t="s">
        <v>604</v>
      </c>
      <c r="B293" s="289" t="s">
        <v>605</v>
      </c>
      <c r="C293" s="290">
        <v>881.13</v>
      </c>
    </row>
    <row r="294" spans="1:3" s="280" customFormat="1" ht="20.25" customHeight="1">
      <c r="A294" s="291" t="s">
        <v>606</v>
      </c>
      <c r="B294" s="291" t="s">
        <v>607</v>
      </c>
      <c r="C294" s="290">
        <v>123.9</v>
      </c>
    </row>
    <row r="295" spans="1:3" s="279" customFormat="1" ht="20.25" customHeight="1">
      <c r="A295" s="289" t="s">
        <v>608</v>
      </c>
      <c r="B295" s="289" t="s">
        <v>609</v>
      </c>
      <c r="C295" s="290">
        <v>123.9</v>
      </c>
    </row>
    <row r="296" spans="1:3" s="281" customFormat="1" ht="20.25" customHeight="1">
      <c r="A296" s="292" t="s">
        <v>610</v>
      </c>
      <c r="B296" s="292" t="s">
        <v>611</v>
      </c>
      <c r="C296" s="275">
        <v>740</v>
      </c>
    </row>
    <row r="297" spans="1:3" s="280" customFormat="1" ht="20.25" customHeight="1">
      <c r="A297" s="291" t="s">
        <v>612</v>
      </c>
      <c r="B297" s="291" t="s">
        <v>613</v>
      </c>
      <c r="C297" s="290">
        <v>740</v>
      </c>
    </row>
    <row r="298" spans="1:3" s="279" customFormat="1" ht="20.25" customHeight="1">
      <c r="A298" s="289" t="s">
        <v>614</v>
      </c>
      <c r="B298" s="289" t="s">
        <v>615</v>
      </c>
      <c r="C298" s="290">
        <v>432</v>
      </c>
    </row>
    <row r="299" spans="1:3" s="279" customFormat="1" ht="20.25" customHeight="1">
      <c r="A299" s="289" t="s">
        <v>616</v>
      </c>
      <c r="B299" s="289" t="s">
        <v>617</v>
      </c>
      <c r="C299" s="290">
        <v>432</v>
      </c>
    </row>
    <row r="300" spans="1:3" s="279" customFormat="1" ht="20.25" customHeight="1">
      <c r="A300" s="289" t="s">
        <v>618</v>
      </c>
      <c r="B300" s="289" t="s">
        <v>619</v>
      </c>
      <c r="C300" s="290">
        <v>12</v>
      </c>
    </row>
    <row r="301" spans="1:3" s="279" customFormat="1" ht="20.25" customHeight="1">
      <c r="A301" s="289" t="s">
        <v>620</v>
      </c>
      <c r="B301" s="289" t="s">
        <v>621</v>
      </c>
      <c r="C301" s="290">
        <v>12</v>
      </c>
    </row>
    <row r="302" spans="1:3" s="280" customFormat="1" ht="20.25" customHeight="1">
      <c r="A302" s="291" t="s">
        <v>622</v>
      </c>
      <c r="B302" s="291" t="s">
        <v>54</v>
      </c>
      <c r="C302" s="290">
        <v>6102.6</v>
      </c>
    </row>
    <row r="303" spans="1:3" s="279" customFormat="1" ht="20.25" customHeight="1">
      <c r="A303" s="289" t="s">
        <v>623</v>
      </c>
      <c r="B303" s="289" t="s">
        <v>624</v>
      </c>
      <c r="C303" s="290">
        <v>2729.99</v>
      </c>
    </row>
    <row r="304" spans="1:3" s="279" customFormat="1" ht="20.25" customHeight="1">
      <c r="A304" s="289" t="s">
        <v>625</v>
      </c>
      <c r="B304" s="289" t="s">
        <v>79</v>
      </c>
      <c r="C304" s="290">
        <v>1769.99</v>
      </c>
    </row>
    <row r="305" spans="1:3" s="280" customFormat="1" ht="20.25" customHeight="1">
      <c r="A305" s="291" t="s">
        <v>626</v>
      </c>
      <c r="B305" s="291" t="s">
        <v>627</v>
      </c>
      <c r="C305" s="290">
        <v>879.5</v>
      </c>
    </row>
    <row r="306" spans="1:3" s="279" customFormat="1" ht="20.25" customHeight="1">
      <c r="A306" s="289" t="s">
        <v>628</v>
      </c>
      <c r="B306" s="289" t="s">
        <v>629</v>
      </c>
      <c r="C306" s="290">
        <v>80.5</v>
      </c>
    </row>
    <row r="307" spans="1:3" s="281" customFormat="1" ht="20.25" customHeight="1">
      <c r="A307" s="292" t="s">
        <v>630</v>
      </c>
      <c r="B307" s="292" t="s">
        <v>631</v>
      </c>
      <c r="C307" s="275">
        <v>1350</v>
      </c>
    </row>
    <row r="308" spans="1:3" s="280" customFormat="1" ht="20.25" customHeight="1">
      <c r="A308" s="291" t="s">
        <v>632</v>
      </c>
      <c r="B308" s="291" t="s">
        <v>633</v>
      </c>
      <c r="C308" s="290">
        <v>1350</v>
      </c>
    </row>
    <row r="309" spans="1:3" s="279" customFormat="1" ht="20.25" customHeight="1">
      <c r="A309" s="289" t="s">
        <v>634</v>
      </c>
      <c r="B309" s="289" t="s">
        <v>635</v>
      </c>
      <c r="C309" s="290">
        <v>2022.61</v>
      </c>
    </row>
    <row r="310" spans="1:3" s="279" customFormat="1" ht="20.25" customHeight="1">
      <c r="A310" s="289" t="s">
        <v>636</v>
      </c>
      <c r="B310" s="289" t="s">
        <v>637</v>
      </c>
      <c r="C310" s="290">
        <v>2022.61</v>
      </c>
    </row>
    <row r="311" spans="1:3" s="279" customFormat="1" ht="20.25" customHeight="1">
      <c r="A311" s="289" t="s">
        <v>638</v>
      </c>
      <c r="B311" s="289" t="s">
        <v>55</v>
      </c>
      <c r="C311" s="290">
        <v>42257.68</v>
      </c>
    </row>
    <row r="312" spans="1:3" s="279" customFormat="1" ht="20.25" customHeight="1">
      <c r="A312" s="289" t="s">
        <v>639</v>
      </c>
      <c r="B312" s="289" t="s">
        <v>640</v>
      </c>
      <c r="C312" s="290">
        <v>6823.33</v>
      </c>
    </row>
    <row r="313" spans="1:3" s="279" customFormat="1" ht="20.25" customHeight="1">
      <c r="A313" s="289" t="s">
        <v>641</v>
      </c>
      <c r="B313" s="289" t="s">
        <v>79</v>
      </c>
      <c r="C313" s="290">
        <v>1414.87</v>
      </c>
    </row>
    <row r="314" spans="1:3" s="279" customFormat="1" ht="20.25" customHeight="1">
      <c r="A314" s="289" t="s">
        <v>642</v>
      </c>
      <c r="B314" s="289" t="s">
        <v>194</v>
      </c>
      <c r="C314" s="290">
        <v>80.3</v>
      </c>
    </row>
    <row r="315" spans="1:3" s="279" customFormat="1" ht="20.25" customHeight="1">
      <c r="A315" s="289" t="s">
        <v>643</v>
      </c>
      <c r="B315" s="289" t="s">
        <v>644</v>
      </c>
      <c r="C315" s="290">
        <v>109.9</v>
      </c>
    </row>
    <row r="316" spans="1:3" s="279" customFormat="1" ht="20.25" customHeight="1">
      <c r="A316" s="289" t="s">
        <v>645</v>
      </c>
      <c r="B316" s="289" t="s">
        <v>646</v>
      </c>
      <c r="C316" s="290">
        <v>46.2</v>
      </c>
    </row>
    <row r="317" spans="1:3" s="279" customFormat="1" ht="20.25" customHeight="1">
      <c r="A317" s="289" t="s">
        <v>647</v>
      </c>
      <c r="B317" s="289" t="s">
        <v>648</v>
      </c>
      <c r="C317" s="290">
        <v>24.9</v>
      </c>
    </row>
    <row r="318" spans="1:3" s="280" customFormat="1" ht="20.25" customHeight="1">
      <c r="A318" s="291" t="s">
        <v>649</v>
      </c>
      <c r="B318" s="291" t="s">
        <v>650</v>
      </c>
      <c r="C318" s="290">
        <v>8.9</v>
      </c>
    </row>
    <row r="319" spans="1:3" s="279" customFormat="1" ht="20.25" customHeight="1">
      <c r="A319" s="289" t="s">
        <v>651</v>
      </c>
      <c r="B319" s="289" t="s">
        <v>652</v>
      </c>
      <c r="C319" s="290">
        <v>8.1</v>
      </c>
    </row>
    <row r="320" spans="1:3" s="279" customFormat="1" ht="20.25" customHeight="1">
      <c r="A320" s="289" t="s">
        <v>653</v>
      </c>
      <c r="B320" s="289" t="s">
        <v>654</v>
      </c>
      <c r="C320" s="290">
        <v>645</v>
      </c>
    </row>
    <row r="321" spans="1:3" s="279" customFormat="1" ht="20.25" customHeight="1">
      <c r="A321" s="289" t="s">
        <v>655</v>
      </c>
      <c r="B321" s="289" t="s">
        <v>656</v>
      </c>
      <c r="C321" s="290">
        <v>4</v>
      </c>
    </row>
    <row r="322" spans="1:3" s="279" customFormat="1" ht="20.25" customHeight="1">
      <c r="A322" s="289" t="s">
        <v>657</v>
      </c>
      <c r="B322" s="289" t="s">
        <v>658</v>
      </c>
      <c r="C322" s="290">
        <v>515</v>
      </c>
    </row>
    <row r="323" spans="1:3" s="279" customFormat="1" ht="20.25" customHeight="1">
      <c r="A323" s="289" t="s">
        <v>659</v>
      </c>
      <c r="B323" s="289" t="s">
        <v>660</v>
      </c>
      <c r="C323" s="290">
        <v>654</v>
      </c>
    </row>
    <row r="324" spans="1:3" s="279" customFormat="1" ht="20.25" customHeight="1">
      <c r="A324" s="289" t="s">
        <v>661</v>
      </c>
      <c r="B324" s="289" t="s">
        <v>662</v>
      </c>
      <c r="C324" s="290">
        <v>44.3</v>
      </c>
    </row>
    <row r="325" spans="1:3" s="280" customFormat="1" ht="20.25" customHeight="1">
      <c r="A325" s="291" t="s">
        <v>663</v>
      </c>
      <c r="B325" s="291" t="s">
        <v>664</v>
      </c>
      <c r="C325" s="290">
        <v>1088</v>
      </c>
    </row>
    <row r="326" spans="1:3" s="279" customFormat="1" ht="20.25" customHeight="1">
      <c r="A326" s="289" t="s">
        <v>665</v>
      </c>
      <c r="B326" s="289" t="s">
        <v>666</v>
      </c>
      <c r="C326" s="290">
        <v>2179.86</v>
      </c>
    </row>
    <row r="327" spans="1:3" s="279" customFormat="1" ht="20.25" customHeight="1">
      <c r="A327" s="289" t="s">
        <v>667</v>
      </c>
      <c r="B327" s="289" t="s">
        <v>668</v>
      </c>
      <c r="C327" s="290">
        <v>10704.45</v>
      </c>
    </row>
    <row r="328" spans="1:3" s="279" customFormat="1" ht="20.25" customHeight="1">
      <c r="A328" s="289" t="s">
        <v>669</v>
      </c>
      <c r="B328" s="289" t="s">
        <v>79</v>
      </c>
      <c r="C328" s="290">
        <v>3719.53</v>
      </c>
    </row>
    <row r="329" spans="1:3" s="279" customFormat="1" ht="20.25" customHeight="1">
      <c r="A329" s="289" t="s">
        <v>670</v>
      </c>
      <c r="B329" s="289" t="s">
        <v>671</v>
      </c>
      <c r="C329" s="290">
        <v>318.29</v>
      </c>
    </row>
    <row r="330" spans="1:3" s="279" customFormat="1" ht="20.25" customHeight="1">
      <c r="A330" s="289" t="s">
        <v>672</v>
      </c>
      <c r="B330" s="289" t="s">
        <v>673</v>
      </c>
      <c r="C330" s="290">
        <v>26.5</v>
      </c>
    </row>
    <row r="331" spans="1:3" s="279" customFormat="1" ht="20.25" customHeight="1">
      <c r="A331" s="289" t="s">
        <v>674</v>
      </c>
      <c r="B331" s="289" t="s">
        <v>675</v>
      </c>
      <c r="C331" s="290">
        <v>1624.43</v>
      </c>
    </row>
    <row r="332" spans="1:3" s="279" customFormat="1" ht="20.25" customHeight="1">
      <c r="A332" s="289" t="s">
        <v>676</v>
      </c>
      <c r="B332" s="289" t="s">
        <v>677</v>
      </c>
      <c r="C332" s="290">
        <v>83.28</v>
      </c>
    </row>
    <row r="333" spans="1:3" s="279" customFormat="1" ht="20.25" customHeight="1">
      <c r="A333" s="289" t="s">
        <v>678</v>
      </c>
      <c r="B333" s="289" t="s">
        <v>679</v>
      </c>
      <c r="C333" s="290">
        <v>536.01</v>
      </c>
    </row>
    <row r="334" spans="1:3" s="279" customFormat="1" ht="20.25" customHeight="1">
      <c r="A334" s="289" t="s">
        <v>680</v>
      </c>
      <c r="B334" s="289" t="s">
        <v>681</v>
      </c>
      <c r="C334" s="290">
        <v>1610.95</v>
      </c>
    </row>
    <row r="335" spans="1:3" s="280" customFormat="1" ht="20.25" customHeight="1">
      <c r="A335" s="291" t="s">
        <v>682</v>
      </c>
      <c r="B335" s="291" t="s">
        <v>683</v>
      </c>
      <c r="C335" s="290">
        <v>2785.46</v>
      </c>
    </row>
    <row r="336" spans="1:3" s="279" customFormat="1" ht="20.25" customHeight="1">
      <c r="A336" s="289" t="s">
        <v>684</v>
      </c>
      <c r="B336" s="289" t="s">
        <v>685</v>
      </c>
      <c r="C336" s="290">
        <v>3098.25</v>
      </c>
    </row>
    <row r="337" spans="1:3" s="279" customFormat="1" ht="20.25" customHeight="1">
      <c r="A337" s="289" t="s">
        <v>686</v>
      </c>
      <c r="B337" s="289" t="s">
        <v>79</v>
      </c>
      <c r="C337" s="290">
        <v>1173.12</v>
      </c>
    </row>
    <row r="338" spans="1:3" s="279" customFormat="1" ht="20.25" customHeight="1">
      <c r="A338" s="289" t="s">
        <v>687</v>
      </c>
      <c r="B338" s="289" t="s">
        <v>688</v>
      </c>
      <c r="C338" s="290">
        <v>588.58</v>
      </c>
    </row>
    <row r="339" spans="1:3" s="280" customFormat="1" ht="20.25" customHeight="1">
      <c r="A339" s="291" t="s">
        <v>689</v>
      </c>
      <c r="B339" s="291" t="s">
        <v>690</v>
      </c>
      <c r="C339" s="290">
        <v>90</v>
      </c>
    </row>
    <row r="340" spans="1:3" s="279" customFormat="1" ht="20.25" customHeight="1">
      <c r="A340" s="289" t="s">
        <v>691</v>
      </c>
      <c r="B340" s="289" t="s">
        <v>692</v>
      </c>
      <c r="C340" s="290">
        <v>12</v>
      </c>
    </row>
    <row r="341" spans="1:3" s="279" customFormat="1" ht="20.25" customHeight="1">
      <c r="A341" s="289" t="s">
        <v>693</v>
      </c>
      <c r="B341" s="289" t="s">
        <v>694</v>
      </c>
      <c r="C341" s="290">
        <v>780</v>
      </c>
    </row>
    <row r="342" spans="1:3" s="279" customFormat="1" ht="20.25" customHeight="1">
      <c r="A342" s="289" t="s">
        <v>695</v>
      </c>
      <c r="B342" s="289" t="s">
        <v>696</v>
      </c>
      <c r="C342" s="290">
        <v>454.55</v>
      </c>
    </row>
    <row r="343" spans="1:3" s="280" customFormat="1" ht="20.25" customHeight="1">
      <c r="A343" s="291" t="s">
        <v>697</v>
      </c>
      <c r="B343" s="291" t="s">
        <v>698</v>
      </c>
      <c r="C343" s="290">
        <v>11217.49</v>
      </c>
    </row>
    <row r="344" spans="1:3" s="279" customFormat="1" ht="20.25" customHeight="1">
      <c r="A344" s="289" t="s">
        <v>699</v>
      </c>
      <c r="B344" s="289" t="s">
        <v>79</v>
      </c>
      <c r="C344" s="290">
        <v>312.99</v>
      </c>
    </row>
    <row r="345" spans="1:3" s="279" customFormat="1" ht="20.25" customHeight="1">
      <c r="A345" s="289" t="s">
        <v>700</v>
      </c>
      <c r="B345" s="289" t="s">
        <v>701</v>
      </c>
      <c r="C345" s="290">
        <v>10904.5</v>
      </c>
    </row>
    <row r="346" spans="1:3" s="279" customFormat="1" ht="20.25" customHeight="1">
      <c r="A346" s="289" t="s">
        <v>702</v>
      </c>
      <c r="B346" s="289" t="s">
        <v>703</v>
      </c>
      <c r="C346" s="290">
        <v>9012</v>
      </c>
    </row>
    <row r="347" spans="1:3" s="280" customFormat="1" ht="20.25" customHeight="1">
      <c r="A347" s="291" t="s">
        <v>704</v>
      </c>
      <c r="B347" s="291" t="s">
        <v>705</v>
      </c>
      <c r="C347" s="290">
        <v>180</v>
      </c>
    </row>
    <row r="348" spans="1:3" s="279" customFormat="1" ht="20.25" customHeight="1">
      <c r="A348" s="289" t="s">
        <v>706</v>
      </c>
      <c r="B348" s="289" t="s">
        <v>707</v>
      </c>
      <c r="C348" s="290">
        <v>5841</v>
      </c>
    </row>
    <row r="349" spans="1:3" s="281" customFormat="1" ht="20.25" customHeight="1">
      <c r="A349" s="292" t="s">
        <v>708</v>
      </c>
      <c r="B349" s="292" t="s">
        <v>709</v>
      </c>
      <c r="C349" s="275">
        <v>2991</v>
      </c>
    </row>
    <row r="350" spans="1:3" s="280" customFormat="1" ht="20.25" customHeight="1">
      <c r="A350" s="291" t="s">
        <v>710</v>
      </c>
      <c r="B350" s="291" t="s">
        <v>711</v>
      </c>
      <c r="C350" s="290">
        <v>1402.15</v>
      </c>
    </row>
    <row r="351" spans="1:3" s="279" customFormat="1" ht="20.25" customHeight="1">
      <c r="A351" s="289" t="s">
        <v>712</v>
      </c>
      <c r="B351" s="289" t="s">
        <v>713</v>
      </c>
      <c r="C351" s="290">
        <v>1356.65</v>
      </c>
    </row>
    <row r="352" spans="1:3" s="279" customFormat="1" ht="20.25" customHeight="1">
      <c r="A352" s="289" t="s">
        <v>714</v>
      </c>
      <c r="B352" s="289" t="s">
        <v>715</v>
      </c>
      <c r="C352" s="290">
        <v>45.5</v>
      </c>
    </row>
    <row r="353" spans="1:3" s="279" customFormat="1" ht="20.25" customHeight="1">
      <c r="A353" s="289" t="s">
        <v>716</v>
      </c>
      <c r="B353" s="289" t="s">
        <v>56</v>
      </c>
      <c r="C353" s="290">
        <v>7479.07</v>
      </c>
    </row>
    <row r="354" spans="1:3" s="279" customFormat="1" ht="20.25" customHeight="1">
      <c r="A354" s="289" t="s">
        <v>717</v>
      </c>
      <c r="B354" s="289" t="s">
        <v>718</v>
      </c>
      <c r="C354" s="290">
        <v>7440.07</v>
      </c>
    </row>
    <row r="355" spans="1:3" s="279" customFormat="1" ht="20.25" customHeight="1">
      <c r="A355" s="289" t="s">
        <v>719</v>
      </c>
      <c r="B355" s="289" t="s">
        <v>79</v>
      </c>
      <c r="C355" s="290">
        <v>1861.59</v>
      </c>
    </row>
    <row r="356" spans="1:3" s="279" customFormat="1" ht="20.25" customHeight="1">
      <c r="A356" s="289" t="s">
        <v>720</v>
      </c>
      <c r="B356" s="289" t="s">
        <v>721</v>
      </c>
      <c r="C356" s="290">
        <v>1703</v>
      </c>
    </row>
    <row r="357" spans="1:3" s="280" customFormat="1" ht="20.25" customHeight="1">
      <c r="A357" s="291" t="s">
        <v>722</v>
      </c>
      <c r="B357" s="291" t="s">
        <v>723</v>
      </c>
      <c r="C357" s="290">
        <v>3875.48</v>
      </c>
    </row>
    <row r="358" spans="1:3" s="279" customFormat="1" ht="20.25" customHeight="1">
      <c r="A358" s="289" t="s">
        <v>724</v>
      </c>
      <c r="B358" s="289" t="s">
        <v>725</v>
      </c>
      <c r="C358" s="290">
        <v>39</v>
      </c>
    </row>
    <row r="359" spans="1:3" s="281" customFormat="1" ht="20.25" customHeight="1">
      <c r="A359" s="292" t="s">
        <v>726</v>
      </c>
      <c r="B359" s="292" t="s">
        <v>727</v>
      </c>
      <c r="C359" s="275">
        <v>39</v>
      </c>
    </row>
    <row r="360" spans="1:3" s="280" customFormat="1" ht="20.25" customHeight="1">
      <c r="A360" s="291" t="s">
        <v>728</v>
      </c>
      <c r="B360" s="291" t="s">
        <v>729</v>
      </c>
      <c r="C360" s="290">
        <v>219.64</v>
      </c>
    </row>
    <row r="361" spans="1:3" s="279" customFormat="1" ht="20.25" customHeight="1">
      <c r="A361" s="289" t="s">
        <v>730</v>
      </c>
      <c r="B361" s="289" t="s">
        <v>731</v>
      </c>
      <c r="C361" s="290">
        <v>219.64</v>
      </c>
    </row>
    <row r="362" spans="1:3" s="280" customFormat="1" ht="20.25" customHeight="1">
      <c r="A362" s="291" t="s">
        <v>732</v>
      </c>
      <c r="B362" s="291" t="s">
        <v>79</v>
      </c>
      <c r="C362" s="290">
        <v>152.64</v>
      </c>
    </row>
    <row r="363" spans="1:3" s="279" customFormat="1" ht="20.25" customHeight="1">
      <c r="A363" s="289" t="s">
        <v>733</v>
      </c>
      <c r="B363" s="289" t="s">
        <v>734</v>
      </c>
      <c r="C363" s="290">
        <v>67</v>
      </c>
    </row>
    <row r="364" spans="1:3" s="281" customFormat="1" ht="20.25" customHeight="1">
      <c r="A364" s="292" t="s">
        <v>735</v>
      </c>
      <c r="B364" s="292" t="s">
        <v>736</v>
      </c>
      <c r="C364" s="275">
        <v>264.12</v>
      </c>
    </row>
    <row r="365" spans="1:3" s="280" customFormat="1" ht="20.25" customHeight="1">
      <c r="A365" s="291" t="s">
        <v>737</v>
      </c>
      <c r="B365" s="291" t="s">
        <v>738</v>
      </c>
      <c r="C365" s="290">
        <v>264.12</v>
      </c>
    </row>
    <row r="366" spans="1:3" s="279" customFormat="1" ht="20.25" customHeight="1">
      <c r="A366" s="289" t="s">
        <v>739</v>
      </c>
      <c r="B366" s="289" t="s">
        <v>740</v>
      </c>
      <c r="C366" s="290">
        <v>264.12</v>
      </c>
    </row>
    <row r="367" spans="1:3" s="279" customFormat="1" ht="20.25" customHeight="1">
      <c r="A367" s="289" t="s">
        <v>741</v>
      </c>
      <c r="B367" s="289" t="s">
        <v>742</v>
      </c>
      <c r="C367" s="290">
        <v>240</v>
      </c>
    </row>
    <row r="368" spans="1:3" s="281" customFormat="1" ht="20.25" customHeight="1">
      <c r="A368" s="292" t="s">
        <v>743</v>
      </c>
      <c r="B368" s="292" t="s">
        <v>744</v>
      </c>
      <c r="C368" s="275">
        <v>240</v>
      </c>
    </row>
    <row r="369" spans="1:3" s="280" customFormat="1" ht="20.25" customHeight="1">
      <c r="A369" s="291" t="s">
        <v>745</v>
      </c>
      <c r="B369" s="291" t="s">
        <v>746</v>
      </c>
      <c r="C369" s="290">
        <v>2782.61</v>
      </c>
    </row>
    <row r="370" spans="1:3" s="279" customFormat="1" ht="20.25" customHeight="1">
      <c r="A370" s="289" t="s">
        <v>747</v>
      </c>
      <c r="B370" s="289" t="s">
        <v>748</v>
      </c>
      <c r="C370" s="290">
        <v>2742.11</v>
      </c>
    </row>
    <row r="371" spans="1:3" s="281" customFormat="1" ht="20.25" customHeight="1">
      <c r="A371" s="292" t="s">
        <v>749</v>
      </c>
      <c r="B371" s="292" t="s">
        <v>79</v>
      </c>
      <c r="C371" s="275">
        <v>1051.61</v>
      </c>
    </row>
    <row r="372" spans="1:3" s="280" customFormat="1" ht="20.25" customHeight="1">
      <c r="A372" s="291" t="s">
        <v>750</v>
      </c>
      <c r="B372" s="291" t="s">
        <v>751</v>
      </c>
      <c r="C372" s="290">
        <v>1130.1</v>
      </c>
    </row>
    <row r="373" spans="1:3" s="279" customFormat="1" ht="20.25" customHeight="1">
      <c r="A373" s="289" t="s">
        <v>752</v>
      </c>
      <c r="B373" s="289" t="s">
        <v>753</v>
      </c>
      <c r="C373" s="290">
        <v>318.41</v>
      </c>
    </row>
    <row r="374" spans="1:3" s="279" customFormat="1" ht="20.25" customHeight="1">
      <c r="A374" s="289" t="s">
        <v>754</v>
      </c>
      <c r="B374" s="289" t="s">
        <v>755</v>
      </c>
      <c r="C374" s="290">
        <v>20</v>
      </c>
    </row>
    <row r="375" spans="1:3" s="279" customFormat="1" ht="20.25" customHeight="1">
      <c r="A375" s="289" t="s">
        <v>756</v>
      </c>
      <c r="B375" s="289" t="s">
        <v>757</v>
      </c>
      <c r="C375" s="290">
        <v>221.99</v>
      </c>
    </row>
    <row r="376" spans="1:3" s="279" customFormat="1" ht="20.25" customHeight="1">
      <c r="A376" s="289" t="s">
        <v>758</v>
      </c>
      <c r="B376" s="289" t="s">
        <v>759</v>
      </c>
      <c r="C376" s="290">
        <v>40.5</v>
      </c>
    </row>
    <row r="377" spans="1:3" s="280" customFormat="1" ht="20.25" customHeight="1">
      <c r="A377" s="291" t="s">
        <v>760</v>
      </c>
      <c r="B377" s="291" t="s">
        <v>79</v>
      </c>
      <c r="C377" s="290">
        <v>27</v>
      </c>
    </row>
    <row r="378" spans="1:3" s="279" customFormat="1" ht="20.25" customHeight="1">
      <c r="A378" s="289" t="s">
        <v>761</v>
      </c>
      <c r="B378" s="289" t="s">
        <v>762</v>
      </c>
      <c r="C378" s="290">
        <v>13.5</v>
      </c>
    </row>
    <row r="379" spans="1:3" s="279" customFormat="1" ht="20.25" customHeight="1">
      <c r="A379" s="289" t="s">
        <v>763</v>
      </c>
      <c r="B379" s="289" t="s">
        <v>764</v>
      </c>
      <c r="C379" s="290">
        <v>5258.62</v>
      </c>
    </row>
    <row r="380" spans="1:3" s="281" customFormat="1" ht="20.25" customHeight="1">
      <c r="A380" s="292" t="s">
        <v>765</v>
      </c>
      <c r="B380" s="292" t="s">
        <v>766</v>
      </c>
      <c r="C380" s="275">
        <v>1079</v>
      </c>
    </row>
    <row r="381" spans="1:3" s="280" customFormat="1" ht="20.25" customHeight="1">
      <c r="A381" s="291" t="s">
        <v>767</v>
      </c>
      <c r="B381" s="291" t="s">
        <v>768</v>
      </c>
      <c r="C381" s="290">
        <v>408</v>
      </c>
    </row>
    <row r="382" spans="1:3" s="279" customFormat="1" ht="20.25" customHeight="1">
      <c r="A382" s="289" t="s">
        <v>769</v>
      </c>
      <c r="B382" s="289" t="s">
        <v>770</v>
      </c>
      <c r="C382" s="290">
        <v>671</v>
      </c>
    </row>
    <row r="383" spans="1:3" s="279" customFormat="1" ht="20.25" customHeight="1">
      <c r="A383" s="289" t="s">
        <v>771</v>
      </c>
      <c r="B383" s="289" t="s">
        <v>772</v>
      </c>
      <c r="C383" s="290">
        <v>4179.62</v>
      </c>
    </row>
    <row r="384" spans="1:3" s="280" customFormat="1" ht="20.25" customHeight="1">
      <c r="A384" s="291" t="s">
        <v>773</v>
      </c>
      <c r="B384" s="291" t="s">
        <v>774</v>
      </c>
      <c r="C384" s="290">
        <v>4179.62</v>
      </c>
    </row>
    <row r="385" spans="1:3" s="279" customFormat="1" ht="20.25" customHeight="1">
      <c r="A385" s="289" t="s">
        <v>775</v>
      </c>
      <c r="B385" s="289" t="s">
        <v>776</v>
      </c>
      <c r="C385" s="290">
        <v>109.5</v>
      </c>
    </row>
    <row r="386" spans="1:3" s="281" customFormat="1" ht="20.25" customHeight="1">
      <c r="A386" s="292" t="s">
        <v>777</v>
      </c>
      <c r="B386" s="292" t="s">
        <v>778</v>
      </c>
      <c r="C386" s="275">
        <v>10</v>
      </c>
    </row>
    <row r="387" spans="1:3" s="280" customFormat="1" ht="20.25" customHeight="1">
      <c r="A387" s="291" t="s">
        <v>779</v>
      </c>
      <c r="B387" s="291" t="s">
        <v>79</v>
      </c>
      <c r="C387" s="290">
        <v>10</v>
      </c>
    </row>
    <row r="388" spans="1:3" s="279" customFormat="1" ht="20.25" customHeight="1">
      <c r="A388" s="289" t="s">
        <v>780</v>
      </c>
      <c r="B388" s="289" t="s">
        <v>781</v>
      </c>
      <c r="C388" s="290">
        <v>89.5</v>
      </c>
    </row>
    <row r="389" spans="1:3" s="279" customFormat="1" ht="20.25" customHeight="1">
      <c r="A389" s="289" t="s">
        <v>782</v>
      </c>
      <c r="B389" s="289" t="s">
        <v>783</v>
      </c>
      <c r="C389" s="290">
        <v>89.5</v>
      </c>
    </row>
    <row r="390" spans="1:3" s="280" customFormat="1" ht="20.25" customHeight="1">
      <c r="A390" s="291" t="s">
        <v>784</v>
      </c>
      <c r="B390" s="291" t="s">
        <v>785</v>
      </c>
      <c r="C390" s="290">
        <v>10</v>
      </c>
    </row>
    <row r="391" spans="1:3" s="279" customFormat="1" ht="20.25" customHeight="1">
      <c r="A391" s="289" t="s">
        <v>786</v>
      </c>
      <c r="B391" s="289" t="s">
        <v>787</v>
      </c>
      <c r="C391" s="290">
        <v>10</v>
      </c>
    </row>
    <row r="392" spans="1:3" s="281" customFormat="1" ht="20.25" customHeight="1">
      <c r="A392" s="292" t="s">
        <v>788</v>
      </c>
      <c r="B392" s="292" t="s">
        <v>789</v>
      </c>
      <c r="C392" s="275">
        <v>1659.76</v>
      </c>
    </row>
    <row r="393" spans="1:3" s="280" customFormat="1" ht="20.25" customHeight="1">
      <c r="A393" s="291" t="s">
        <v>790</v>
      </c>
      <c r="B393" s="291" t="s">
        <v>791</v>
      </c>
      <c r="C393" s="290">
        <v>800.46</v>
      </c>
    </row>
    <row r="394" spans="1:3" s="279" customFormat="1" ht="20.25" customHeight="1">
      <c r="A394" s="289" t="s">
        <v>792</v>
      </c>
      <c r="B394" s="289" t="s">
        <v>79</v>
      </c>
      <c r="C394" s="290">
        <v>428.86</v>
      </c>
    </row>
    <row r="395" spans="1:3" s="279" customFormat="1" ht="20.25" customHeight="1">
      <c r="A395" s="289" t="s">
        <v>793</v>
      </c>
      <c r="B395" s="289" t="s">
        <v>794</v>
      </c>
      <c r="C395" s="290">
        <v>64</v>
      </c>
    </row>
    <row r="396" spans="1:3" s="279" customFormat="1" ht="20.25" customHeight="1">
      <c r="A396" s="289" t="s">
        <v>795</v>
      </c>
      <c r="B396" s="289" t="s">
        <v>796</v>
      </c>
      <c r="C396" s="290">
        <v>239</v>
      </c>
    </row>
    <row r="397" spans="1:3" s="279" customFormat="1" ht="20.25" customHeight="1">
      <c r="A397" s="289" t="s">
        <v>797</v>
      </c>
      <c r="B397" s="289" t="s">
        <v>798</v>
      </c>
      <c r="C397" s="290">
        <v>20</v>
      </c>
    </row>
    <row r="398" spans="1:3" s="279" customFormat="1" ht="20.25" customHeight="1">
      <c r="A398" s="289" t="s">
        <v>799</v>
      </c>
      <c r="B398" s="289" t="s">
        <v>800</v>
      </c>
      <c r="C398" s="290">
        <v>38.6</v>
      </c>
    </row>
    <row r="399" spans="1:3" s="280" customFormat="1" ht="20.25" customHeight="1">
      <c r="A399" s="291" t="s">
        <v>801</v>
      </c>
      <c r="B399" s="291" t="s">
        <v>802</v>
      </c>
      <c r="C399" s="290">
        <v>10</v>
      </c>
    </row>
    <row r="400" spans="1:3" s="279" customFormat="1" ht="20.25" customHeight="1">
      <c r="A400" s="289" t="s">
        <v>803</v>
      </c>
      <c r="B400" s="289" t="s">
        <v>804</v>
      </c>
      <c r="C400" s="290">
        <v>702.4</v>
      </c>
    </row>
    <row r="401" spans="1:3" s="279" customFormat="1" ht="20.25" customHeight="1">
      <c r="A401" s="289" t="s">
        <v>805</v>
      </c>
      <c r="B401" s="289" t="s">
        <v>575</v>
      </c>
      <c r="C401" s="290">
        <v>702.4</v>
      </c>
    </row>
    <row r="402" spans="1:3" s="279" customFormat="1" ht="20.25" customHeight="1">
      <c r="A402" s="289" t="s">
        <v>806</v>
      </c>
      <c r="B402" s="289" t="s">
        <v>807</v>
      </c>
      <c r="C402" s="290">
        <v>19</v>
      </c>
    </row>
    <row r="403" spans="1:3" s="280" customFormat="1" ht="20.25" customHeight="1">
      <c r="A403" s="291" t="s">
        <v>808</v>
      </c>
      <c r="B403" s="291" t="s">
        <v>809</v>
      </c>
      <c r="C403" s="290">
        <v>19</v>
      </c>
    </row>
    <row r="404" spans="1:3" s="279" customFormat="1" ht="20.25" customHeight="1">
      <c r="A404" s="289" t="s">
        <v>810</v>
      </c>
      <c r="B404" s="289" t="s">
        <v>811</v>
      </c>
      <c r="C404" s="290">
        <v>1.8</v>
      </c>
    </row>
    <row r="405" spans="1:3" s="281" customFormat="1" ht="20.25" customHeight="1">
      <c r="A405" s="292" t="s">
        <v>812</v>
      </c>
      <c r="B405" s="292" t="s">
        <v>813</v>
      </c>
      <c r="C405" s="275">
        <v>1.8</v>
      </c>
    </row>
    <row r="406" spans="1:3" s="281" customFormat="1" ht="20.25" customHeight="1">
      <c r="A406" s="292" t="s">
        <v>814</v>
      </c>
      <c r="B406" s="292" t="s">
        <v>815</v>
      </c>
      <c r="C406" s="275">
        <v>136.1</v>
      </c>
    </row>
    <row r="407" spans="1:3" s="280" customFormat="1" ht="20.25" customHeight="1">
      <c r="A407" s="291" t="s">
        <v>816</v>
      </c>
      <c r="B407" s="291" t="s">
        <v>817</v>
      </c>
      <c r="C407" s="290">
        <v>81.1</v>
      </c>
    </row>
    <row r="408" spans="1:3" s="281" customFormat="1" ht="20.25" customHeight="1">
      <c r="A408" s="292" t="s">
        <v>818</v>
      </c>
      <c r="B408" s="292" t="s">
        <v>819</v>
      </c>
      <c r="C408" s="275">
        <v>55</v>
      </c>
    </row>
    <row r="409" spans="1:3" s="280" customFormat="1" ht="20.25" customHeight="1">
      <c r="A409" s="291" t="s">
        <v>820</v>
      </c>
      <c r="B409" s="291" t="s">
        <v>821</v>
      </c>
      <c r="C409" s="290">
        <v>2900</v>
      </c>
    </row>
    <row r="410" spans="1:3" s="279" customFormat="1" ht="20.25" customHeight="1">
      <c r="A410" s="289" t="s">
        <v>822</v>
      </c>
      <c r="B410" s="289" t="s">
        <v>823</v>
      </c>
      <c r="C410" s="290">
        <v>13984.6</v>
      </c>
    </row>
    <row r="411" spans="1:3" s="279" customFormat="1" ht="20.25" customHeight="1">
      <c r="A411" s="289" t="s">
        <v>824</v>
      </c>
      <c r="B411" s="289" t="s">
        <v>825</v>
      </c>
      <c r="C411" s="290">
        <v>13984.6</v>
      </c>
    </row>
    <row r="412" spans="1:3" s="281" customFormat="1" ht="20.25" customHeight="1">
      <c r="A412" s="292" t="s">
        <v>826</v>
      </c>
      <c r="B412" s="292" t="s">
        <v>827</v>
      </c>
      <c r="C412" s="275">
        <v>1895</v>
      </c>
    </row>
    <row r="413" spans="1:3" s="280" customFormat="1" ht="20.25" customHeight="1">
      <c r="A413" s="291" t="s">
        <v>828</v>
      </c>
      <c r="B413" s="291" t="s">
        <v>829</v>
      </c>
      <c r="C413" s="290">
        <v>1895</v>
      </c>
    </row>
    <row r="414" spans="1:3" ht="20.25" customHeight="1">
      <c r="A414" s="289" t="s">
        <v>830</v>
      </c>
      <c r="B414" s="289" t="s">
        <v>831</v>
      </c>
      <c r="C414" s="290">
        <v>1800</v>
      </c>
    </row>
    <row r="415" spans="1:3" ht="20.25" customHeight="1">
      <c r="A415" s="289" t="s">
        <v>832</v>
      </c>
      <c r="B415" s="289" t="s">
        <v>833</v>
      </c>
      <c r="C415" s="290">
        <v>15</v>
      </c>
    </row>
    <row r="416" spans="1:3" ht="20.25" customHeight="1">
      <c r="A416" s="289" t="s">
        <v>834</v>
      </c>
      <c r="B416" s="289" t="s">
        <v>835</v>
      </c>
      <c r="C416" s="290">
        <v>80</v>
      </c>
    </row>
    <row r="417" spans="1:3" s="282" customFormat="1" ht="20.25" customHeight="1">
      <c r="A417" s="292" t="s">
        <v>836</v>
      </c>
      <c r="B417" s="292" t="s">
        <v>837</v>
      </c>
      <c r="C417" s="275">
        <v>5120</v>
      </c>
    </row>
    <row r="418" spans="1:3" s="283" customFormat="1" ht="20.25" customHeight="1">
      <c r="A418" s="289" t="s">
        <v>838</v>
      </c>
      <c r="B418" s="289" t="s">
        <v>839</v>
      </c>
      <c r="C418" s="290">
        <v>5120</v>
      </c>
    </row>
    <row r="419" spans="1:3" ht="20.25" customHeight="1">
      <c r="A419" s="289">
        <v>2320301</v>
      </c>
      <c r="B419" s="289" t="s">
        <v>840</v>
      </c>
      <c r="C419" s="290">
        <v>5120</v>
      </c>
    </row>
    <row r="420" spans="1:3" ht="20.25" customHeight="1">
      <c r="A420" s="289">
        <v>233</v>
      </c>
      <c r="B420" s="289" t="s">
        <v>841</v>
      </c>
      <c r="C420" s="290">
        <v>56</v>
      </c>
    </row>
    <row r="421" spans="1:3" ht="14.25">
      <c r="A421" s="289">
        <v>23303</v>
      </c>
      <c r="B421" s="289" t="s">
        <v>842</v>
      </c>
      <c r="C421" s="290">
        <v>56</v>
      </c>
    </row>
  </sheetData>
  <sheetProtection/>
  <mergeCells count="2">
    <mergeCell ref="A2:C2"/>
    <mergeCell ref="A3:C3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83"/>
  <sheetViews>
    <sheetView workbookViewId="0" topLeftCell="A7">
      <selection activeCell="C33" sqref="C33"/>
    </sheetView>
  </sheetViews>
  <sheetFormatPr defaultColWidth="9.00390625" defaultRowHeight="15"/>
  <cols>
    <col min="1" max="1" width="11.57421875" style="266" customWidth="1"/>
    <col min="2" max="2" width="16.57421875" style="266" customWidth="1"/>
    <col min="3" max="3" width="37.140625" style="266" customWidth="1"/>
    <col min="4" max="4" width="19.28125" style="267" customWidth="1"/>
    <col min="5" max="16384" width="9.00390625" style="266" customWidth="1"/>
  </cols>
  <sheetData>
    <row r="1" ht="15">
      <c r="A1" s="268" t="s">
        <v>69</v>
      </c>
    </row>
    <row r="2" spans="1:4" ht="37.5" customHeight="1">
      <c r="A2" s="269" t="s">
        <v>843</v>
      </c>
      <c r="B2" s="269"/>
      <c r="C2" s="269"/>
      <c r="D2" s="269"/>
    </row>
    <row r="3" ht="19.5" customHeight="1">
      <c r="D3" s="267" t="s">
        <v>2</v>
      </c>
    </row>
    <row r="4" spans="1:4" ht="22.5" customHeight="1">
      <c r="A4" s="270" t="s">
        <v>844</v>
      </c>
      <c r="B4" s="271" t="s">
        <v>71</v>
      </c>
      <c r="C4" s="271" t="s">
        <v>72</v>
      </c>
      <c r="D4" s="272" t="s">
        <v>845</v>
      </c>
    </row>
    <row r="5" spans="1:4" s="265" customFormat="1" ht="21" customHeight="1">
      <c r="A5" s="227"/>
      <c r="B5" s="273"/>
      <c r="C5" s="274" t="s">
        <v>8</v>
      </c>
      <c r="D5" s="275">
        <v>289614</v>
      </c>
    </row>
    <row r="6" spans="1:4" s="265" customFormat="1" ht="21" customHeight="1">
      <c r="A6" s="227">
        <v>1</v>
      </c>
      <c r="B6" s="227">
        <v>30101</v>
      </c>
      <c r="C6" s="227" t="s">
        <v>846</v>
      </c>
      <c r="D6" s="276">
        <v>27559</v>
      </c>
    </row>
    <row r="7" spans="1:4" s="265" customFormat="1" ht="21" customHeight="1">
      <c r="A7" s="227">
        <v>2</v>
      </c>
      <c r="B7" s="227">
        <v>30102</v>
      </c>
      <c r="C7" s="227" t="s">
        <v>847</v>
      </c>
      <c r="D7" s="276">
        <v>11778</v>
      </c>
    </row>
    <row r="8" spans="1:4" s="265" customFormat="1" ht="21" customHeight="1">
      <c r="A8" s="227">
        <v>3</v>
      </c>
      <c r="B8" s="227">
        <v>30103</v>
      </c>
      <c r="C8" s="227" t="s">
        <v>848</v>
      </c>
      <c r="D8" s="276">
        <v>6675</v>
      </c>
    </row>
    <row r="9" spans="1:4" s="265" customFormat="1" ht="21" customHeight="1">
      <c r="A9" s="227">
        <v>4</v>
      </c>
      <c r="B9" s="227">
        <v>30106</v>
      </c>
      <c r="C9" s="227" t="s">
        <v>849</v>
      </c>
      <c r="D9" s="276">
        <v>3</v>
      </c>
    </row>
    <row r="10" spans="1:4" s="265" customFormat="1" ht="21" customHeight="1">
      <c r="A10" s="227">
        <v>5</v>
      </c>
      <c r="B10" s="227">
        <v>30107</v>
      </c>
      <c r="C10" s="227" t="s">
        <v>850</v>
      </c>
      <c r="D10" s="276">
        <v>9774</v>
      </c>
    </row>
    <row r="11" spans="1:4" s="265" customFormat="1" ht="21" customHeight="1">
      <c r="A11" s="227">
        <v>6</v>
      </c>
      <c r="B11" s="227">
        <v>30108</v>
      </c>
      <c r="C11" s="227" t="s">
        <v>851</v>
      </c>
      <c r="D11" s="276">
        <v>6903</v>
      </c>
    </row>
    <row r="12" spans="1:4" s="265" customFormat="1" ht="21" customHeight="1">
      <c r="A12" s="227">
        <v>7</v>
      </c>
      <c r="B12" s="227">
        <v>30109</v>
      </c>
      <c r="C12" s="227" t="s">
        <v>852</v>
      </c>
      <c r="D12" s="276">
        <v>3452</v>
      </c>
    </row>
    <row r="13" spans="1:4" s="265" customFormat="1" ht="21" customHeight="1">
      <c r="A13" s="227">
        <v>8</v>
      </c>
      <c r="B13" s="227">
        <v>30110</v>
      </c>
      <c r="C13" s="227" t="s">
        <v>853</v>
      </c>
      <c r="D13" s="276">
        <v>2731</v>
      </c>
    </row>
    <row r="14" spans="1:4" s="265" customFormat="1" ht="21" customHeight="1">
      <c r="A14" s="227">
        <v>9</v>
      </c>
      <c r="B14" s="227">
        <v>30111</v>
      </c>
      <c r="C14" s="227" t="s">
        <v>854</v>
      </c>
      <c r="D14" s="276">
        <v>418</v>
      </c>
    </row>
    <row r="15" spans="1:4" s="265" customFormat="1" ht="21" customHeight="1">
      <c r="A15" s="227">
        <v>10</v>
      </c>
      <c r="B15" s="227">
        <v>30112</v>
      </c>
      <c r="C15" s="227" t="s">
        <v>855</v>
      </c>
      <c r="D15" s="276">
        <v>592</v>
      </c>
    </row>
    <row r="16" spans="1:4" s="265" customFormat="1" ht="21" customHeight="1">
      <c r="A16" s="227">
        <v>11</v>
      </c>
      <c r="B16" s="227">
        <v>30113</v>
      </c>
      <c r="C16" s="227" t="s">
        <v>856</v>
      </c>
      <c r="D16" s="276">
        <v>4976</v>
      </c>
    </row>
    <row r="17" spans="1:4" s="265" customFormat="1" ht="21" customHeight="1">
      <c r="A17" s="227">
        <v>12</v>
      </c>
      <c r="B17" s="227">
        <v>30199</v>
      </c>
      <c r="C17" s="227" t="s">
        <v>857</v>
      </c>
      <c r="D17" s="276">
        <v>12472</v>
      </c>
    </row>
    <row r="18" spans="1:4" s="265" customFormat="1" ht="21" customHeight="1">
      <c r="A18" s="226">
        <v>13</v>
      </c>
      <c r="B18" s="226">
        <v>302</v>
      </c>
      <c r="C18" s="226" t="s">
        <v>858</v>
      </c>
      <c r="D18" s="277">
        <v>54156</v>
      </c>
    </row>
    <row r="19" spans="1:4" s="265" customFormat="1" ht="21" customHeight="1">
      <c r="A19" s="227">
        <v>14</v>
      </c>
      <c r="B19" s="227">
        <v>30201</v>
      </c>
      <c r="C19" s="227" t="s">
        <v>859</v>
      </c>
      <c r="D19" s="276">
        <v>18258</v>
      </c>
    </row>
    <row r="20" spans="1:4" s="265" customFormat="1" ht="21" customHeight="1">
      <c r="A20" s="227">
        <v>15</v>
      </c>
      <c r="B20" s="227">
        <v>30202</v>
      </c>
      <c r="C20" s="227" t="s">
        <v>860</v>
      </c>
      <c r="D20" s="276">
        <v>443</v>
      </c>
    </row>
    <row r="21" spans="1:4" s="265" customFormat="1" ht="21" customHeight="1">
      <c r="A21" s="227">
        <v>16</v>
      </c>
      <c r="B21" s="227">
        <v>30203</v>
      </c>
      <c r="C21" s="227" t="s">
        <v>861</v>
      </c>
      <c r="D21" s="276">
        <v>28</v>
      </c>
    </row>
    <row r="22" spans="1:4" s="265" customFormat="1" ht="21" customHeight="1">
      <c r="A22" s="227">
        <v>17</v>
      </c>
      <c r="B22" s="227">
        <v>30204</v>
      </c>
      <c r="C22" s="227" t="s">
        <v>862</v>
      </c>
      <c r="D22" s="276">
        <v>276</v>
      </c>
    </row>
    <row r="23" spans="1:4" s="265" customFormat="1" ht="21" customHeight="1">
      <c r="A23" s="227">
        <v>18</v>
      </c>
      <c r="B23" s="227">
        <v>30205</v>
      </c>
      <c r="C23" s="227" t="s">
        <v>863</v>
      </c>
      <c r="D23" s="276">
        <v>38</v>
      </c>
    </row>
    <row r="24" spans="1:4" s="265" customFormat="1" ht="21" customHeight="1">
      <c r="A24" s="227">
        <v>19</v>
      </c>
      <c r="B24" s="227">
        <v>30206</v>
      </c>
      <c r="C24" s="227" t="s">
        <v>864</v>
      </c>
      <c r="D24" s="276">
        <v>192</v>
      </c>
    </row>
    <row r="25" spans="1:4" s="265" customFormat="1" ht="21" customHeight="1">
      <c r="A25" s="227">
        <v>20</v>
      </c>
      <c r="B25" s="227">
        <v>30207</v>
      </c>
      <c r="C25" s="227" t="s">
        <v>865</v>
      </c>
      <c r="D25" s="276">
        <v>814</v>
      </c>
    </row>
    <row r="26" spans="1:4" s="265" customFormat="1" ht="21" customHeight="1">
      <c r="A26" s="227">
        <v>21</v>
      </c>
      <c r="B26" s="227">
        <v>30208</v>
      </c>
      <c r="C26" s="227" t="s">
        <v>866</v>
      </c>
      <c r="D26" s="276">
        <v>825</v>
      </c>
    </row>
    <row r="27" spans="1:4" s="265" customFormat="1" ht="21" customHeight="1">
      <c r="A27" s="227">
        <v>22</v>
      </c>
      <c r="B27" s="227">
        <v>30209</v>
      </c>
      <c r="C27" s="227" t="s">
        <v>867</v>
      </c>
      <c r="D27" s="276">
        <v>80</v>
      </c>
    </row>
    <row r="28" spans="1:4" s="265" customFormat="1" ht="21" customHeight="1">
      <c r="A28" s="227">
        <v>23</v>
      </c>
      <c r="B28" s="227">
        <v>30211</v>
      </c>
      <c r="C28" s="227" t="s">
        <v>868</v>
      </c>
      <c r="D28" s="276">
        <v>1078</v>
      </c>
    </row>
    <row r="29" spans="1:4" s="265" customFormat="1" ht="21" customHeight="1">
      <c r="A29" s="227">
        <v>24</v>
      </c>
      <c r="B29" s="227">
        <v>30212</v>
      </c>
      <c r="C29" s="227" t="s">
        <v>869</v>
      </c>
      <c r="D29" s="276">
        <v>10</v>
      </c>
    </row>
    <row r="30" spans="1:4" s="265" customFormat="1" ht="21" customHeight="1">
      <c r="A30" s="227">
        <v>25</v>
      </c>
      <c r="B30" s="227">
        <v>30213</v>
      </c>
      <c r="C30" s="227" t="s">
        <v>870</v>
      </c>
      <c r="D30" s="276">
        <v>2995</v>
      </c>
    </row>
    <row r="31" spans="1:4" s="265" customFormat="1" ht="21" customHeight="1">
      <c r="A31" s="227">
        <v>26</v>
      </c>
      <c r="B31" s="227">
        <v>30214</v>
      </c>
      <c r="C31" s="227" t="s">
        <v>871</v>
      </c>
      <c r="D31" s="276">
        <v>557</v>
      </c>
    </row>
    <row r="32" spans="1:4" s="265" customFormat="1" ht="21" customHeight="1">
      <c r="A32" s="227">
        <v>27</v>
      </c>
      <c r="B32" s="227">
        <v>30215</v>
      </c>
      <c r="C32" s="227" t="s">
        <v>872</v>
      </c>
      <c r="D32" s="276">
        <v>191</v>
      </c>
    </row>
    <row r="33" spans="1:4" s="265" customFormat="1" ht="21" customHeight="1">
      <c r="A33" s="227">
        <v>28</v>
      </c>
      <c r="B33" s="227">
        <v>30216</v>
      </c>
      <c r="C33" s="227" t="s">
        <v>873</v>
      </c>
      <c r="D33" s="276">
        <v>909</v>
      </c>
    </row>
    <row r="34" spans="1:4" s="265" customFormat="1" ht="21" customHeight="1">
      <c r="A34" s="227">
        <v>29</v>
      </c>
      <c r="B34" s="227">
        <v>30217</v>
      </c>
      <c r="C34" s="227" t="s">
        <v>874</v>
      </c>
      <c r="D34" s="276">
        <v>412</v>
      </c>
    </row>
    <row r="35" spans="1:4" s="265" customFormat="1" ht="21" customHeight="1">
      <c r="A35" s="227">
        <v>30</v>
      </c>
      <c r="B35" s="227">
        <v>30218</v>
      </c>
      <c r="C35" s="227" t="s">
        <v>875</v>
      </c>
      <c r="D35" s="276">
        <v>269</v>
      </c>
    </row>
    <row r="36" spans="1:4" s="265" customFormat="1" ht="21" customHeight="1">
      <c r="A36" s="227">
        <v>31</v>
      </c>
      <c r="B36" s="227">
        <v>30224</v>
      </c>
      <c r="C36" s="227" t="s">
        <v>876</v>
      </c>
      <c r="D36" s="276">
        <v>149</v>
      </c>
    </row>
    <row r="37" spans="1:4" s="265" customFormat="1" ht="21" customHeight="1">
      <c r="A37" s="227">
        <v>32</v>
      </c>
      <c r="B37" s="227">
        <v>30225</v>
      </c>
      <c r="C37" s="227" t="s">
        <v>877</v>
      </c>
      <c r="D37" s="276">
        <v>12</v>
      </c>
    </row>
    <row r="38" spans="1:4" s="265" customFormat="1" ht="21" customHeight="1">
      <c r="A38" s="227">
        <v>33</v>
      </c>
      <c r="B38" s="227">
        <v>30226</v>
      </c>
      <c r="C38" s="227" t="s">
        <v>878</v>
      </c>
      <c r="D38" s="276">
        <v>3276</v>
      </c>
    </row>
    <row r="39" spans="1:4" s="265" customFormat="1" ht="21" customHeight="1">
      <c r="A39" s="227">
        <v>34</v>
      </c>
      <c r="B39" s="227">
        <v>30227</v>
      </c>
      <c r="C39" s="227" t="s">
        <v>879</v>
      </c>
      <c r="D39" s="276">
        <v>8709</v>
      </c>
    </row>
    <row r="40" spans="1:4" s="265" customFormat="1" ht="21" customHeight="1">
      <c r="A40" s="227">
        <v>35</v>
      </c>
      <c r="B40" s="227">
        <v>30228</v>
      </c>
      <c r="C40" s="227" t="s">
        <v>880</v>
      </c>
      <c r="D40" s="276">
        <v>857</v>
      </c>
    </row>
    <row r="41" spans="1:4" s="265" customFormat="1" ht="21" customHeight="1">
      <c r="A41" s="227">
        <v>36</v>
      </c>
      <c r="B41" s="227">
        <v>30229</v>
      </c>
      <c r="C41" s="227" t="s">
        <v>881</v>
      </c>
      <c r="D41" s="276">
        <v>1065</v>
      </c>
    </row>
    <row r="42" spans="1:4" s="265" customFormat="1" ht="21" customHeight="1">
      <c r="A42" s="227">
        <v>37</v>
      </c>
      <c r="B42" s="227">
        <v>30231</v>
      </c>
      <c r="C42" s="227" t="s">
        <v>882</v>
      </c>
      <c r="D42" s="276">
        <v>703</v>
      </c>
    </row>
    <row r="43" spans="1:4" s="265" customFormat="1" ht="21" customHeight="1">
      <c r="A43" s="227">
        <v>38</v>
      </c>
      <c r="B43" s="227">
        <v>30239</v>
      </c>
      <c r="C43" s="227" t="s">
        <v>883</v>
      </c>
      <c r="D43" s="276">
        <v>2151</v>
      </c>
    </row>
    <row r="44" spans="1:4" s="265" customFormat="1" ht="21" customHeight="1">
      <c r="A44" s="227">
        <v>39</v>
      </c>
      <c r="B44" s="227">
        <v>30240</v>
      </c>
      <c r="C44" s="227" t="s">
        <v>884</v>
      </c>
      <c r="D44" s="276">
        <v>5</v>
      </c>
    </row>
    <row r="45" spans="1:4" s="265" customFormat="1" ht="21" customHeight="1">
      <c r="A45" s="227">
        <v>40</v>
      </c>
      <c r="B45" s="227">
        <v>30299</v>
      </c>
      <c r="C45" s="227" t="s">
        <v>885</v>
      </c>
      <c r="D45" s="276">
        <v>9855</v>
      </c>
    </row>
    <row r="46" spans="1:4" s="265" customFormat="1" ht="21" customHeight="1">
      <c r="A46" s="226">
        <v>41</v>
      </c>
      <c r="B46" s="226">
        <v>303</v>
      </c>
      <c r="C46" s="226" t="s">
        <v>886</v>
      </c>
      <c r="D46" s="277">
        <v>85170</v>
      </c>
    </row>
    <row r="47" spans="1:4" s="265" customFormat="1" ht="21" customHeight="1">
      <c r="A47" s="227">
        <v>42</v>
      </c>
      <c r="B47" s="227">
        <v>30301</v>
      </c>
      <c r="C47" s="227" t="s">
        <v>887</v>
      </c>
      <c r="D47" s="276">
        <v>697</v>
      </c>
    </row>
    <row r="48" spans="1:4" s="265" customFormat="1" ht="21" customHeight="1">
      <c r="A48" s="227">
        <v>43</v>
      </c>
      <c r="B48" s="227">
        <v>30302</v>
      </c>
      <c r="C48" s="227" t="s">
        <v>888</v>
      </c>
      <c r="D48" s="276">
        <v>14143</v>
      </c>
    </row>
    <row r="49" spans="1:4" s="265" customFormat="1" ht="21" customHeight="1">
      <c r="A49" s="227">
        <v>44</v>
      </c>
      <c r="B49" s="227">
        <v>30303</v>
      </c>
      <c r="C49" s="227" t="s">
        <v>889</v>
      </c>
      <c r="D49" s="276">
        <v>581</v>
      </c>
    </row>
    <row r="50" spans="1:4" s="265" customFormat="1" ht="21" customHeight="1">
      <c r="A50" s="227">
        <v>45</v>
      </c>
      <c r="B50" s="227">
        <v>30304</v>
      </c>
      <c r="C50" s="227" t="s">
        <v>890</v>
      </c>
      <c r="D50" s="276">
        <v>1010</v>
      </c>
    </row>
    <row r="51" spans="1:4" s="265" customFormat="1" ht="21" customHeight="1">
      <c r="A51" s="227">
        <v>46</v>
      </c>
      <c r="B51" s="227">
        <v>30305</v>
      </c>
      <c r="C51" s="227" t="s">
        <v>891</v>
      </c>
      <c r="D51" s="276">
        <v>7715</v>
      </c>
    </row>
    <row r="52" spans="1:4" s="265" customFormat="1" ht="21" customHeight="1">
      <c r="A52" s="227">
        <v>47</v>
      </c>
      <c r="B52" s="227">
        <v>30306</v>
      </c>
      <c r="C52" s="227" t="s">
        <v>892</v>
      </c>
      <c r="D52" s="276">
        <v>4921</v>
      </c>
    </row>
    <row r="53" spans="1:4" s="265" customFormat="1" ht="21" customHeight="1">
      <c r="A53" s="227">
        <v>48</v>
      </c>
      <c r="B53" s="227">
        <v>30307</v>
      </c>
      <c r="C53" s="227" t="s">
        <v>893</v>
      </c>
      <c r="D53" s="276">
        <v>2983</v>
      </c>
    </row>
    <row r="54" spans="1:4" s="265" customFormat="1" ht="21" customHeight="1">
      <c r="A54" s="227">
        <v>49</v>
      </c>
      <c r="B54" s="227">
        <v>30308</v>
      </c>
      <c r="C54" s="227" t="s">
        <v>894</v>
      </c>
      <c r="D54" s="276">
        <v>1663</v>
      </c>
    </row>
    <row r="55" spans="1:4" s="265" customFormat="1" ht="21" customHeight="1">
      <c r="A55" s="227">
        <v>50</v>
      </c>
      <c r="B55" s="227">
        <v>30309</v>
      </c>
      <c r="C55" s="227" t="s">
        <v>895</v>
      </c>
      <c r="D55" s="276">
        <v>166</v>
      </c>
    </row>
    <row r="56" spans="1:4" s="265" customFormat="1" ht="21" customHeight="1">
      <c r="A56" s="227">
        <v>51</v>
      </c>
      <c r="B56" s="227">
        <v>30310</v>
      </c>
      <c r="C56" s="227" t="s">
        <v>896</v>
      </c>
      <c r="D56" s="276">
        <v>6330</v>
      </c>
    </row>
    <row r="57" spans="1:4" s="265" customFormat="1" ht="21" customHeight="1">
      <c r="A57" s="227">
        <v>52</v>
      </c>
      <c r="B57" s="227">
        <v>30399</v>
      </c>
      <c r="C57" s="227" t="s">
        <v>897</v>
      </c>
      <c r="D57" s="276">
        <v>32294</v>
      </c>
    </row>
    <row r="58" spans="1:4" s="265" customFormat="1" ht="21" customHeight="1">
      <c r="A58" s="226">
        <v>53</v>
      </c>
      <c r="B58" s="226">
        <v>307</v>
      </c>
      <c r="C58" s="226" t="s">
        <v>898</v>
      </c>
      <c r="D58" s="277">
        <v>7002</v>
      </c>
    </row>
    <row r="59" spans="1:4" s="265" customFormat="1" ht="21" customHeight="1">
      <c r="A59" s="227">
        <v>54</v>
      </c>
      <c r="B59" s="227">
        <v>30701</v>
      </c>
      <c r="C59" s="227" t="s">
        <v>899</v>
      </c>
      <c r="D59" s="276">
        <v>7002</v>
      </c>
    </row>
    <row r="60" spans="1:4" s="265" customFormat="1" ht="21" customHeight="1">
      <c r="A60" s="226">
        <v>55</v>
      </c>
      <c r="B60" s="226">
        <v>309</v>
      </c>
      <c r="C60" s="226" t="s">
        <v>900</v>
      </c>
      <c r="D60" s="277">
        <v>5666</v>
      </c>
    </row>
    <row r="61" spans="1:4" s="265" customFormat="1" ht="21" customHeight="1">
      <c r="A61" s="227">
        <v>56</v>
      </c>
      <c r="B61" s="227">
        <v>30901</v>
      </c>
      <c r="C61" s="227" t="s">
        <v>901</v>
      </c>
      <c r="D61" s="276">
        <v>3000</v>
      </c>
    </row>
    <row r="62" spans="1:4" s="265" customFormat="1" ht="21" customHeight="1">
      <c r="A62" s="227">
        <v>57</v>
      </c>
      <c r="B62" s="227">
        <v>30902</v>
      </c>
      <c r="C62" s="227" t="s">
        <v>902</v>
      </c>
      <c r="D62" s="276">
        <v>200</v>
      </c>
    </row>
    <row r="63" spans="1:4" s="265" customFormat="1" ht="21" customHeight="1">
      <c r="A63" s="227">
        <v>58</v>
      </c>
      <c r="B63" s="227">
        <v>30903</v>
      </c>
      <c r="C63" s="227" t="s">
        <v>903</v>
      </c>
      <c r="D63" s="276">
        <v>8</v>
      </c>
    </row>
    <row r="64" spans="1:4" s="265" customFormat="1" ht="21" customHeight="1">
      <c r="A64" s="227">
        <v>59</v>
      </c>
      <c r="B64" s="227">
        <v>30905</v>
      </c>
      <c r="C64" s="227" t="s">
        <v>904</v>
      </c>
      <c r="D64" s="276">
        <v>1729</v>
      </c>
    </row>
    <row r="65" spans="1:4" s="265" customFormat="1" ht="21" customHeight="1">
      <c r="A65" s="227">
        <v>60</v>
      </c>
      <c r="B65" s="227">
        <v>30908</v>
      </c>
      <c r="C65" s="227" t="s">
        <v>905</v>
      </c>
      <c r="D65" s="276">
        <v>19</v>
      </c>
    </row>
    <row r="66" spans="1:4" s="265" customFormat="1" ht="21" customHeight="1">
      <c r="A66" s="227">
        <v>61</v>
      </c>
      <c r="B66" s="227">
        <v>30913</v>
      </c>
      <c r="C66" s="227" t="s">
        <v>906</v>
      </c>
      <c r="D66" s="276">
        <v>38</v>
      </c>
    </row>
    <row r="67" spans="1:4" s="265" customFormat="1" ht="21" customHeight="1">
      <c r="A67" s="227">
        <v>62</v>
      </c>
      <c r="B67" s="227">
        <v>30999</v>
      </c>
      <c r="C67" s="227" t="s">
        <v>907</v>
      </c>
      <c r="D67" s="276">
        <v>671</v>
      </c>
    </row>
    <row r="68" spans="1:4" s="265" customFormat="1" ht="21" customHeight="1">
      <c r="A68" s="226">
        <v>63</v>
      </c>
      <c r="B68" s="226">
        <v>310</v>
      </c>
      <c r="C68" s="226" t="s">
        <v>908</v>
      </c>
      <c r="D68" s="277">
        <v>42156</v>
      </c>
    </row>
    <row r="69" spans="1:4" s="265" customFormat="1" ht="21" customHeight="1">
      <c r="A69" s="227">
        <v>64</v>
      </c>
      <c r="B69" s="227">
        <v>31001</v>
      </c>
      <c r="C69" s="227" t="s">
        <v>901</v>
      </c>
      <c r="D69" s="276">
        <v>300</v>
      </c>
    </row>
    <row r="70" spans="1:4" s="265" customFormat="1" ht="21" customHeight="1">
      <c r="A70" s="227">
        <v>65</v>
      </c>
      <c r="B70" s="227">
        <v>31002</v>
      </c>
      <c r="C70" s="227" t="s">
        <v>902</v>
      </c>
      <c r="D70" s="276">
        <v>521</v>
      </c>
    </row>
    <row r="71" spans="1:4" s="265" customFormat="1" ht="21" customHeight="1">
      <c r="A71" s="227">
        <v>66</v>
      </c>
      <c r="B71" s="227">
        <v>31003</v>
      </c>
      <c r="C71" s="227" t="s">
        <v>903</v>
      </c>
      <c r="D71" s="276">
        <v>1230</v>
      </c>
    </row>
    <row r="72" spans="1:4" s="265" customFormat="1" ht="21" customHeight="1">
      <c r="A72" s="227">
        <v>67</v>
      </c>
      <c r="B72" s="227">
        <v>31005</v>
      </c>
      <c r="C72" s="227" t="s">
        <v>904</v>
      </c>
      <c r="D72" s="276">
        <v>16854</v>
      </c>
    </row>
    <row r="73" spans="1:4" s="265" customFormat="1" ht="21" customHeight="1">
      <c r="A73" s="227">
        <v>68</v>
      </c>
      <c r="B73" s="227">
        <v>31006</v>
      </c>
      <c r="C73" s="227" t="s">
        <v>909</v>
      </c>
      <c r="D73" s="276">
        <v>330</v>
      </c>
    </row>
    <row r="74" spans="1:4" s="265" customFormat="1" ht="21" customHeight="1">
      <c r="A74" s="227">
        <v>69</v>
      </c>
      <c r="B74" s="227">
        <v>31007</v>
      </c>
      <c r="C74" s="227" t="s">
        <v>910</v>
      </c>
      <c r="D74" s="276">
        <v>752</v>
      </c>
    </row>
    <row r="75" spans="1:4" s="265" customFormat="1" ht="21" customHeight="1">
      <c r="A75" s="227">
        <v>70</v>
      </c>
      <c r="B75" s="227">
        <v>31013</v>
      </c>
      <c r="C75" s="227" t="s">
        <v>906</v>
      </c>
      <c r="D75" s="276">
        <v>82</v>
      </c>
    </row>
    <row r="76" spans="1:4" s="265" customFormat="1" ht="21" customHeight="1">
      <c r="A76" s="227">
        <v>71</v>
      </c>
      <c r="B76" s="227">
        <v>31099</v>
      </c>
      <c r="C76" s="227" t="s">
        <v>911</v>
      </c>
      <c r="D76" s="276">
        <v>22087</v>
      </c>
    </row>
    <row r="77" spans="1:4" s="265" customFormat="1" ht="21" customHeight="1">
      <c r="A77" s="227">
        <v>72</v>
      </c>
      <c r="B77" s="227">
        <v>312</v>
      </c>
      <c r="C77" s="227" t="s">
        <v>912</v>
      </c>
      <c r="D77" s="276">
        <v>1539</v>
      </c>
    </row>
    <row r="78" spans="1:4" s="265" customFormat="1" ht="21" customHeight="1">
      <c r="A78" s="227">
        <v>73</v>
      </c>
      <c r="B78" s="227">
        <v>31204</v>
      </c>
      <c r="C78" s="227" t="s">
        <v>913</v>
      </c>
      <c r="D78" s="276">
        <v>9</v>
      </c>
    </row>
    <row r="79" spans="1:4" s="265" customFormat="1" ht="21" customHeight="1">
      <c r="A79" s="227">
        <v>74</v>
      </c>
      <c r="B79" s="227">
        <v>31299</v>
      </c>
      <c r="C79" s="227" t="s">
        <v>914</v>
      </c>
      <c r="D79" s="276">
        <v>1530</v>
      </c>
    </row>
    <row r="80" spans="1:4" s="265" customFormat="1" ht="21" customHeight="1">
      <c r="A80" s="227">
        <v>75</v>
      </c>
      <c r="B80" s="227">
        <v>313</v>
      </c>
      <c r="C80" s="227" t="s">
        <v>915</v>
      </c>
      <c r="D80" s="276">
        <v>18719</v>
      </c>
    </row>
    <row r="81" spans="1:4" s="265" customFormat="1" ht="21" customHeight="1">
      <c r="A81" s="227">
        <v>76</v>
      </c>
      <c r="B81" s="227">
        <v>31302</v>
      </c>
      <c r="C81" s="227" t="s">
        <v>916</v>
      </c>
      <c r="D81" s="276">
        <v>18719</v>
      </c>
    </row>
    <row r="82" spans="1:4" s="265" customFormat="1" ht="21" customHeight="1">
      <c r="A82" s="227">
        <v>77</v>
      </c>
      <c r="B82" s="227">
        <v>399</v>
      </c>
      <c r="C82" s="227" t="s">
        <v>744</v>
      </c>
      <c r="D82" s="276">
        <v>542</v>
      </c>
    </row>
    <row r="83" spans="1:4" s="265" customFormat="1" ht="21" customHeight="1">
      <c r="A83" s="227">
        <v>78</v>
      </c>
      <c r="B83" s="227">
        <v>39999</v>
      </c>
      <c r="C83" s="227" t="s">
        <v>744</v>
      </c>
      <c r="D83" s="276">
        <v>542</v>
      </c>
    </row>
  </sheetData>
  <sheetProtection/>
  <mergeCells count="1">
    <mergeCell ref="A2:D2"/>
  </mergeCells>
  <printOptions horizontalCentered="1"/>
  <pageMargins left="0.9199999999999999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26"/>
  <sheetViews>
    <sheetView workbookViewId="0" topLeftCell="A1">
      <selection activeCell="D8" sqref="D8"/>
    </sheetView>
  </sheetViews>
  <sheetFormatPr defaultColWidth="7.00390625" defaultRowHeight="15"/>
  <cols>
    <col min="1" max="3" width="20.8515625" style="52" customWidth="1"/>
    <col min="4" max="4" width="20.8515625" style="235" customWidth="1"/>
    <col min="5" max="5" width="10.421875" style="49" hidden="1" customWidth="1"/>
    <col min="6" max="6" width="9.57421875" style="54" hidden="1" customWidth="1"/>
    <col min="7" max="7" width="8.140625" style="54" hidden="1" customWidth="1"/>
    <col min="8" max="8" width="9.57421875" style="55" hidden="1" customWidth="1"/>
    <col min="9" max="9" width="17.421875" style="55" hidden="1" customWidth="1"/>
    <col min="10" max="10" width="12.421875" style="56" hidden="1" customWidth="1"/>
    <col min="11" max="11" width="7.00390625" style="57" hidden="1" customWidth="1"/>
    <col min="12" max="13" width="7.00390625" style="54" hidden="1" customWidth="1"/>
    <col min="14" max="14" width="13.8515625" style="54" hidden="1" customWidth="1"/>
    <col min="15" max="15" width="7.8515625" style="54" hidden="1" customWidth="1"/>
    <col min="16" max="16" width="9.421875" style="54" hidden="1" customWidth="1"/>
    <col min="17" max="17" width="6.8515625" style="54" hidden="1" customWidth="1"/>
    <col min="18" max="18" width="9.00390625" style="54" hidden="1" customWidth="1"/>
    <col min="19" max="19" width="5.8515625" style="54" hidden="1" customWidth="1"/>
    <col min="20" max="20" width="5.28125" style="54" hidden="1" customWidth="1"/>
    <col min="21" max="21" width="6.421875" style="54" hidden="1" customWidth="1"/>
    <col min="22" max="23" width="7.00390625" style="54" hidden="1" customWidth="1"/>
    <col min="24" max="24" width="10.57421875" style="54" hidden="1" customWidth="1"/>
    <col min="25" max="25" width="10.421875" style="54" hidden="1" customWidth="1"/>
    <col min="26" max="26" width="7.00390625" style="54" hidden="1" customWidth="1"/>
    <col min="27" max="16384" width="7.00390625" style="54" customWidth="1"/>
  </cols>
  <sheetData>
    <row r="1" spans="1:4" ht="21.75" customHeight="1">
      <c r="A1" s="58" t="s">
        <v>917</v>
      </c>
      <c r="B1" s="58"/>
      <c r="C1" s="58"/>
      <c r="D1" s="236"/>
    </row>
    <row r="2" spans="1:26" ht="51.75" customHeight="1">
      <c r="A2" s="154" t="s">
        <v>918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</row>
    <row r="3" spans="4:14" ht="15">
      <c r="D3" s="237" t="s">
        <v>2</v>
      </c>
      <c r="F3" s="54">
        <v>12.11</v>
      </c>
      <c r="H3" s="54">
        <v>12.22</v>
      </c>
      <c r="I3" s="54"/>
      <c r="J3" s="54"/>
      <c r="N3" s="54">
        <v>1.2</v>
      </c>
    </row>
    <row r="4" spans="1:26" s="153" customFormat="1" ht="39.75" customHeight="1">
      <c r="A4" s="238" t="s">
        <v>919</v>
      </c>
      <c r="B4" s="239" t="s">
        <v>920</v>
      </c>
      <c r="C4" s="239" t="s">
        <v>921</v>
      </c>
      <c r="D4" s="238" t="s">
        <v>922</v>
      </c>
      <c r="E4" s="238" t="s">
        <v>922</v>
      </c>
      <c r="F4" s="238" t="s">
        <v>922</v>
      </c>
      <c r="G4" s="238" t="s">
        <v>922</v>
      </c>
      <c r="H4" s="238" t="s">
        <v>922</v>
      </c>
      <c r="I4" s="238" t="s">
        <v>922</v>
      </c>
      <c r="J4" s="238" t="s">
        <v>922</v>
      </c>
      <c r="K4" s="238" t="s">
        <v>922</v>
      </c>
      <c r="L4" s="238" t="s">
        <v>922</v>
      </c>
      <c r="M4" s="238" t="s">
        <v>922</v>
      </c>
      <c r="N4" s="238" t="s">
        <v>922</v>
      </c>
      <c r="O4" s="238" t="s">
        <v>922</v>
      </c>
      <c r="P4" s="238" t="s">
        <v>922</v>
      </c>
      <c r="Q4" s="238" t="s">
        <v>922</v>
      </c>
      <c r="R4" s="238" t="s">
        <v>922</v>
      </c>
      <c r="S4" s="238" t="s">
        <v>922</v>
      </c>
      <c r="T4" s="238" t="s">
        <v>922</v>
      </c>
      <c r="U4" s="238" t="s">
        <v>922</v>
      </c>
      <c r="V4" s="238" t="s">
        <v>922</v>
      </c>
      <c r="W4" s="238" t="s">
        <v>922</v>
      </c>
      <c r="X4" s="238" t="s">
        <v>922</v>
      </c>
      <c r="Y4" s="238" t="s">
        <v>922</v>
      </c>
      <c r="Z4" s="238" t="s">
        <v>922</v>
      </c>
    </row>
    <row r="5" spans="1:26" s="234" customFormat="1" ht="33.75" customHeight="1">
      <c r="A5" s="240" t="s">
        <v>923</v>
      </c>
      <c r="B5" s="241"/>
      <c r="C5" s="242">
        <v>1238</v>
      </c>
      <c r="D5" s="242">
        <v>6</v>
      </c>
      <c r="E5" s="243">
        <v>105429</v>
      </c>
      <c r="F5" s="244">
        <v>595734.14</v>
      </c>
      <c r="G5" s="245">
        <f>104401+13602</f>
        <v>118003</v>
      </c>
      <c r="H5" s="246" t="s">
        <v>75</v>
      </c>
      <c r="I5" s="246" t="s">
        <v>924</v>
      </c>
      <c r="J5" s="256">
        <v>596221.15</v>
      </c>
      <c r="K5" s="257" t="e">
        <f>H5-A5</f>
        <v>#VALUE!</v>
      </c>
      <c r="L5" s="258" t="e">
        <f>J5-#REF!</f>
        <v>#REF!</v>
      </c>
      <c r="M5" s="258">
        <v>75943</v>
      </c>
      <c r="N5" s="246" t="s">
        <v>75</v>
      </c>
      <c r="O5" s="246" t="s">
        <v>924</v>
      </c>
      <c r="P5" s="256">
        <v>643048.95</v>
      </c>
      <c r="Q5" s="257" t="e">
        <f>N5-A5</f>
        <v>#VALUE!</v>
      </c>
      <c r="R5" s="258" t="e">
        <f>P5-#REF!</f>
        <v>#REF!</v>
      </c>
      <c r="S5" s="245"/>
      <c r="T5" s="245">
        <v>717759</v>
      </c>
      <c r="U5" s="245"/>
      <c r="V5" s="263" t="s">
        <v>75</v>
      </c>
      <c r="W5" s="263" t="s">
        <v>924</v>
      </c>
      <c r="X5" s="264">
        <v>659380.53</v>
      </c>
      <c r="Y5" s="245" t="e">
        <f>#REF!-X5</f>
        <v>#REF!</v>
      </c>
      <c r="Z5" s="245" t="e">
        <f>V5-A5</f>
        <v>#VALUE!</v>
      </c>
    </row>
    <row r="6" spans="1:26" ht="33" customHeight="1">
      <c r="A6" s="240" t="s">
        <v>925</v>
      </c>
      <c r="B6" s="247"/>
      <c r="C6" s="242">
        <v>833</v>
      </c>
      <c r="D6" s="242">
        <v>4</v>
      </c>
      <c r="E6" s="248"/>
      <c r="F6" s="249"/>
      <c r="G6" s="249"/>
      <c r="H6" s="250"/>
      <c r="I6" s="250"/>
      <c r="J6" s="259"/>
      <c r="K6" s="260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</row>
    <row r="7" spans="1:26" ht="33" customHeight="1">
      <c r="A7" s="240" t="s">
        <v>926</v>
      </c>
      <c r="B7" s="251"/>
      <c r="C7" s="242">
        <v>865</v>
      </c>
      <c r="D7" s="242">
        <v>4</v>
      </c>
      <c r="E7" s="252"/>
      <c r="F7" s="253"/>
      <c r="G7" s="253"/>
      <c r="H7" s="254"/>
      <c r="I7" s="254"/>
      <c r="J7" s="261"/>
      <c r="K7" s="262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</row>
    <row r="8" spans="1:26" ht="33" customHeight="1">
      <c r="A8" s="240" t="s">
        <v>927</v>
      </c>
      <c r="B8" s="251"/>
      <c r="C8" s="242">
        <v>722</v>
      </c>
      <c r="D8" s="242">
        <v>3</v>
      </c>
      <c r="E8" s="252"/>
      <c r="F8" s="253"/>
      <c r="G8" s="253"/>
      <c r="H8" s="254"/>
      <c r="I8" s="254"/>
      <c r="J8" s="261"/>
      <c r="K8" s="262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</row>
    <row r="9" spans="1:26" ht="33" customHeight="1">
      <c r="A9" s="240" t="s">
        <v>928</v>
      </c>
      <c r="B9" s="251"/>
      <c r="C9" s="242">
        <v>823</v>
      </c>
      <c r="D9" s="242">
        <v>4</v>
      </c>
      <c r="E9" s="252"/>
      <c r="F9" s="253"/>
      <c r="G9" s="253"/>
      <c r="H9" s="254"/>
      <c r="I9" s="254"/>
      <c r="J9" s="261"/>
      <c r="K9" s="262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</row>
    <row r="10" spans="1:26" ht="33" customHeight="1">
      <c r="A10" s="240" t="s">
        <v>929</v>
      </c>
      <c r="B10" s="251"/>
      <c r="C10" s="242">
        <v>791</v>
      </c>
      <c r="D10" s="242">
        <v>4</v>
      </c>
      <c r="E10" s="252"/>
      <c r="F10" s="253"/>
      <c r="G10" s="253"/>
      <c r="H10" s="254"/>
      <c r="I10" s="254"/>
      <c r="J10" s="261"/>
      <c r="K10" s="262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</row>
    <row r="11" spans="1:26" ht="33" customHeight="1">
      <c r="A11" s="240" t="s">
        <v>930</v>
      </c>
      <c r="B11" s="251"/>
      <c r="C11" s="242">
        <v>970</v>
      </c>
      <c r="D11" s="242">
        <v>3</v>
      </c>
      <c r="E11" s="252"/>
      <c r="F11" s="253"/>
      <c r="G11" s="253"/>
      <c r="H11" s="254"/>
      <c r="I11" s="254"/>
      <c r="J11" s="261"/>
      <c r="K11" s="262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</row>
    <row r="12" spans="1:26" ht="33" customHeight="1">
      <c r="A12" s="240" t="s">
        <v>931</v>
      </c>
      <c r="B12" s="251"/>
      <c r="C12" s="242">
        <v>883</v>
      </c>
      <c r="D12" s="242">
        <v>4</v>
      </c>
      <c r="E12" s="252"/>
      <c r="F12" s="253"/>
      <c r="G12" s="253"/>
      <c r="H12" s="254"/>
      <c r="I12" s="254"/>
      <c r="J12" s="261"/>
      <c r="K12" s="262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</row>
    <row r="13" spans="1:26" ht="33" customHeight="1">
      <c r="A13" s="240" t="s">
        <v>932</v>
      </c>
      <c r="B13" s="251"/>
      <c r="C13" s="242">
        <v>514</v>
      </c>
      <c r="D13" s="242">
        <v>3</v>
      </c>
      <c r="E13" s="252"/>
      <c r="F13" s="253"/>
      <c r="G13" s="253"/>
      <c r="H13" s="254"/>
      <c r="I13" s="254"/>
      <c r="J13" s="261"/>
      <c r="K13" s="262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</row>
    <row r="14" spans="1:26" ht="33" customHeight="1">
      <c r="A14" s="240" t="s">
        <v>933</v>
      </c>
      <c r="B14" s="251"/>
      <c r="C14" s="242">
        <v>514</v>
      </c>
      <c r="D14" s="242">
        <v>3</v>
      </c>
      <c r="E14" s="252"/>
      <c r="F14" s="253"/>
      <c r="G14" s="253"/>
      <c r="H14" s="254"/>
      <c r="I14" s="254"/>
      <c r="J14" s="261"/>
      <c r="K14" s="262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</row>
    <row r="15" spans="1:26" ht="33" customHeight="1">
      <c r="A15" s="240" t="s">
        <v>934</v>
      </c>
      <c r="B15" s="251"/>
      <c r="C15" s="242">
        <v>640</v>
      </c>
      <c r="D15" s="242">
        <v>3</v>
      </c>
      <c r="E15" s="252"/>
      <c r="F15" s="253"/>
      <c r="G15" s="253"/>
      <c r="H15" s="254"/>
      <c r="I15" s="254"/>
      <c r="J15" s="261"/>
      <c r="K15" s="262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</row>
    <row r="16" spans="1:26" ht="33" customHeight="1">
      <c r="A16" s="240" t="s">
        <v>935</v>
      </c>
      <c r="B16" s="251"/>
      <c r="C16" s="242">
        <v>580</v>
      </c>
      <c r="D16" s="242">
        <v>3</v>
      </c>
      <c r="E16" s="252"/>
      <c r="F16" s="253"/>
      <c r="G16" s="253"/>
      <c r="H16" s="254"/>
      <c r="I16" s="254"/>
      <c r="J16" s="261"/>
      <c r="K16" s="262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</row>
    <row r="17" spans="1:26" ht="33" customHeight="1">
      <c r="A17" s="240" t="s">
        <v>936</v>
      </c>
      <c r="B17" s="251"/>
      <c r="C17" s="242">
        <v>665</v>
      </c>
      <c r="D17" s="242">
        <v>3</v>
      </c>
      <c r="E17" s="252"/>
      <c r="F17" s="253"/>
      <c r="G17" s="253"/>
      <c r="H17" s="254"/>
      <c r="I17" s="254"/>
      <c r="J17" s="261"/>
      <c r="K17" s="262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</row>
    <row r="18" spans="1:26" ht="33" customHeight="1">
      <c r="A18" s="240" t="s">
        <v>937</v>
      </c>
      <c r="B18" s="251"/>
      <c r="C18" s="242">
        <v>785</v>
      </c>
      <c r="D18" s="242">
        <v>3</v>
      </c>
      <c r="E18" s="252"/>
      <c r="F18" s="253"/>
      <c r="G18" s="253"/>
      <c r="H18" s="254"/>
      <c r="I18" s="254"/>
      <c r="J18" s="261"/>
      <c r="K18" s="262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</row>
    <row r="19" spans="1:26" ht="33" customHeight="1">
      <c r="A19" s="240" t="s">
        <v>938</v>
      </c>
      <c r="B19" s="251"/>
      <c r="C19" s="242">
        <v>724</v>
      </c>
      <c r="D19" s="242">
        <v>3</v>
      </c>
      <c r="E19" s="252"/>
      <c r="F19" s="253"/>
      <c r="G19" s="253"/>
      <c r="H19" s="254"/>
      <c r="I19" s="254"/>
      <c r="J19" s="261"/>
      <c r="K19" s="262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</row>
    <row r="20" spans="1:26" ht="33" customHeight="1">
      <c r="A20" s="240" t="s">
        <v>939</v>
      </c>
      <c r="B20" s="251"/>
      <c r="C20" s="242">
        <v>700</v>
      </c>
      <c r="D20" s="242">
        <v>4</v>
      </c>
      <c r="E20" s="252"/>
      <c r="F20" s="253"/>
      <c r="G20" s="253"/>
      <c r="H20" s="254"/>
      <c r="I20" s="254"/>
      <c r="J20" s="261"/>
      <c r="K20" s="262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</row>
    <row r="21" spans="1:26" ht="33" customHeight="1">
      <c r="A21" s="240" t="s">
        <v>940</v>
      </c>
      <c r="B21" s="251"/>
      <c r="C21" s="242">
        <v>485</v>
      </c>
      <c r="D21" s="242">
        <v>13</v>
      </c>
      <c r="E21" s="252"/>
      <c r="F21" s="253"/>
      <c r="G21" s="253"/>
      <c r="H21" s="254"/>
      <c r="I21" s="254"/>
      <c r="J21" s="261"/>
      <c r="K21" s="262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</row>
    <row r="22" spans="1:26" ht="33" customHeight="1">
      <c r="A22" s="240" t="s">
        <v>941</v>
      </c>
      <c r="B22" s="251"/>
      <c r="C22" s="242">
        <v>555</v>
      </c>
      <c r="D22" s="242">
        <v>10</v>
      </c>
      <c r="E22" s="252"/>
      <c r="F22" s="253"/>
      <c r="G22" s="253"/>
      <c r="H22" s="254"/>
      <c r="I22" s="254"/>
      <c r="J22" s="261"/>
      <c r="K22" s="262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</row>
    <row r="23" spans="1:26" ht="33" customHeight="1">
      <c r="A23" s="240" t="s">
        <v>942</v>
      </c>
      <c r="B23" s="251"/>
      <c r="C23" s="242">
        <v>487</v>
      </c>
      <c r="D23" s="242">
        <v>9</v>
      </c>
      <c r="E23" s="252"/>
      <c r="F23" s="253"/>
      <c r="G23" s="253"/>
      <c r="H23" s="254"/>
      <c r="I23" s="254"/>
      <c r="J23" s="261"/>
      <c r="K23" s="262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</row>
    <row r="24" spans="1:26" ht="33" customHeight="1">
      <c r="A24" s="240" t="s">
        <v>943</v>
      </c>
      <c r="B24" s="251"/>
      <c r="C24" s="242">
        <v>704</v>
      </c>
      <c r="D24" s="242">
        <v>3</v>
      </c>
      <c r="E24" s="252"/>
      <c r="F24" s="253"/>
      <c r="G24" s="253"/>
      <c r="H24" s="254"/>
      <c r="I24" s="254"/>
      <c r="J24" s="261"/>
      <c r="K24" s="262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</row>
    <row r="25" spans="1:26" ht="33" customHeight="1">
      <c r="A25" s="255" t="s">
        <v>944</v>
      </c>
      <c r="B25" s="251"/>
      <c r="C25" s="242">
        <v>22</v>
      </c>
      <c r="D25" s="242"/>
      <c r="E25" s="252"/>
      <c r="F25" s="253"/>
      <c r="G25" s="253"/>
      <c r="H25" s="254"/>
      <c r="I25" s="254"/>
      <c r="J25" s="261"/>
      <c r="K25" s="262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</row>
    <row r="26" spans="1:26" ht="33" customHeight="1">
      <c r="A26" s="240" t="s">
        <v>74</v>
      </c>
      <c r="B26" s="251"/>
      <c r="C26" s="242">
        <f>SUM(C5:C25)</f>
        <v>14500</v>
      </c>
      <c r="D26" s="242">
        <f>SUM(D5:D25)</f>
        <v>92</v>
      </c>
      <c r="E26" s="252"/>
      <c r="F26" s="253"/>
      <c r="G26" s="253"/>
      <c r="H26" s="254"/>
      <c r="I26" s="254"/>
      <c r="J26" s="261"/>
      <c r="K26" s="262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</row>
  </sheetData>
  <sheetProtection/>
  <mergeCells count="1">
    <mergeCell ref="A2:Z2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portrait" paperSize="9" scale="67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C19"/>
  <sheetViews>
    <sheetView tabSelected="1" workbookViewId="0" topLeftCell="A1">
      <selection activeCell="A5" sqref="A5"/>
    </sheetView>
  </sheetViews>
  <sheetFormatPr defaultColWidth="0" defaultRowHeight="15"/>
  <cols>
    <col min="1" max="2" width="37.57421875" style="135" customWidth="1"/>
    <col min="3" max="3" width="8.00390625" style="135" bestFit="1" customWidth="1"/>
    <col min="4" max="4" width="7.8515625" style="135" bestFit="1" customWidth="1"/>
    <col min="5" max="5" width="8.421875" style="135" hidden="1" customWidth="1"/>
    <col min="6" max="6" width="7.8515625" style="135" hidden="1" customWidth="1"/>
    <col min="7" max="254" width="7.8515625" style="135" customWidth="1"/>
    <col min="255" max="255" width="35.7109375" style="135" customWidth="1"/>
    <col min="256" max="256" width="0" style="135" hidden="1" customWidth="1"/>
  </cols>
  <sheetData>
    <row r="1" spans="1:2" ht="27" customHeight="1">
      <c r="A1" s="136" t="s">
        <v>945</v>
      </c>
      <c r="B1" s="137"/>
    </row>
    <row r="2" spans="1:2" ht="39.75" customHeight="1">
      <c r="A2" s="138" t="s">
        <v>946</v>
      </c>
      <c r="B2" s="139"/>
    </row>
    <row r="3" spans="1:2" s="131" customFormat="1" ht="18.75" customHeight="1">
      <c r="A3" s="140"/>
      <c r="B3" s="141" t="s">
        <v>947</v>
      </c>
    </row>
    <row r="4" spans="1:3" s="132" customFormat="1" ht="53.25" customHeight="1">
      <c r="A4" s="142" t="s">
        <v>948</v>
      </c>
      <c r="B4" s="143" t="s">
        <v>949</v>
      </c>
      <c r="C4" s="144"/>
    </row>
    <row r="5" spans="1:2" ht="37.5" customHeight="1">
      <c r="A5" s="231" t="s">
        <v>950</v>
      </c>
      <c r="B5" s="232">
        <v>92</v>
      </c>
    </row>
    <row r="19" ht="15.75">
      <c r="B19" s="233"/>
    </row>
  </sheetData>
  <sheetProtection/>
  <printOptions horizontalCentered="1"/>
  <pageMargins left="0.7874015748031497" right="0.7480314960629921" top="1.1811023622047245" bottom="0.9842519685039371" header="0.5118110236220472" footer="0.511811023622047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workbookViewId="0" topLeftCell="A1">
      <selection activeCell="F4" sqref="F4"/>
    </sheetView>
  </sheetViews>
  <sheetFormatPr defaultColWidth="9.00390625" defaultRowHeight="15"/>
  <cols>
    <col min="1" max="1" width="41.57421875" style="110" customWidth="1"/>
    <col min="2" max="2" width="41.57421875" style="111" customWidth="1"/>
    <col min="3" max="16384" width="9.00390625" style="110" customWidth="1"/>
  </cols>
  <sheetData>
    <row r="1" ht="26.25" customHeight="1">
      <c r="A1" s="106" t="s">
        <v>951</v>
      </c>
    </row>
    <row r="2" spans="1:2" ht="24.75" customHeight="1">
      <c r="A2" s="112" t="s">
        <v>952</v>
      </c>
      <c r="B2" s="112"/>
    </row>
    <row r="3" s="106" customFormat="1" ht="24" customHeight="1">
      <c r="B3" s="114" t="s">
        <v>953</v>
      </c>
    </row>
    <row r="4" spans="1:2" s="107" customFormat="1" ht="53.25" customHeight="1">
      <c r="A4" s="226" t="s">
        <v>72</v>
      </c>
      <c r="B4" s="226" t="s">
        <v>6</v>
      </c>
    </row>
    <row r="5" spans="1:2" s="187" customFormat="1" ht="64.5" customHeight="1">
      <c r="A5" s="227" t="s">
        <v>8</v>
      </c>
      <c r="B5" s="228">
        <v>314605</v>
      </c>
    </row>
    <row r="6" spans="1:2" s="187" customFormat="1" ht="64.5" customHeight="1">
      <c r="A6" s="227" t="s">
        <v>954</v>
      </c>
      <c r="B6" s="228">
        <v>13265</v>
      </c>
    </row>
    <row r="7" spans="1:2" s="187" customFormat="1" ht="64.5" customHeight="1">
      <c r="A7" s="227" t="s">
        <v>955</v>
      </c>
      <c r="B7" s="228">
        <v>14000</v>
      </c>
    </row>
    <row r="8" spans="1:2" s="107" customFormat="1" ht="64.5" customHeight="1">
      <c r="A8" s="227" t="s">
        <v>956</v>
      </c>
      <c r="B8" s="228">
        <v>280000</v>
      </c>
    </row>
    <row r="9" spans="1:2" ht="64.5" customHeight="1">
      <c r="A9" s="227" t="s">
        <v>957</v>
      </c>
      <c r="B9" s="228">
        <v>160</v>
      </c>
    </row>
    <row r="10" spans="1:2" s="106" customFormat="1" ht="64.5" customHeight="1">
      <c r="A10" s="227" t="s">
        <v>958</v>
      </c>
      <c r="B10" s="228">
        <v>7000</v>
      </c>
    </row>
    <row r="11" spans="1:2" ht="64.5" customHeight="1">
      <c r="A11" s="227" t="s">
        <v>959</v>
      </c>
      <c r="B11" s="228">
        <v>180</v>
      </c>
    </row>
    <row r="12" spans="1:2" ht="13.5">
      <c r="A12" s="229" t="s">
        <v>960</v>
      </c>
      <c r="B12"/>
    </row>
    <row r="13" spans="1:2" ht="13.5">
      <c r="A13" s="230" t="s">
        <v>960</v>
      </c>
      <c r="B13"/>
    </row>
  </sheetData>
  <sheetProtection/>
  <mergeCells count="1">
    <mergeCell ref="A2:B2"/>
  </mergeCells>
  <printOptions horizontalCentered="1"/>
  <pageMargins left="0.90551181102362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Y24"/>
  <sheetViews>
    <sheetView workbookViewId="0" topLeftCell="A7">
      <selection activeCell="A4" sqref="A4:Y24"/>
    </sheetView>
  </sheetViews>
  <sheetFormatPr defaultColWidth="7.00390625" defaultRowHeight="15"/>
  <cols>
    <col min="1" max="1" width="16.140625" style="52" customWidth="1"/>
    <col min="2" max="2" width="29.57421875" style="53" customWidth="1"/>
    <col min="3" max="3" width="10.421875" style="49" hidden="1" customWidth="1"/>
    <col min="4" max="4" width="9.57421875" style="54" hidden="1" customWidth="1"/>
    <col min="5" max="5" width="8.140625" style="54" hidden="1" customWidth="1"/>
    <col min="6" max="6" width="9.57421875" style="55" hidden="1" customWidth="1"/>
    <col min="7" max="7" width="17.421875" style="55" hidden="1" customWidth="1"/>
    <col min="8" max="8" width="12.421875" style="56" hidden="1" customWidth="1"/>
    <col min="9" max="9" width="7.00390625" style="57" hidden="1" customWidth="1"/>
    <col min="10" max="11" width="7.00390625" style="54" hidden="1" customWidth="1"/>
    <col min="12" max="12" width="13.8515625" style="54" hidden="1" customWidth="1"/>
    <col min="13" max="13" width="7.8515625" style="54" hidden="1" customWidth="1"/>
    <col min="14" max="14" width="9.421875" style="54" hidden="1" customWidth="1"/>
    <col min="15" max="15" width="6.8515625" style="54" hidden="1" customWidth="1"/>
    <col min="16" max="16" width="9.00390625" style="54" hidden="1" customWidth="1"/>
    <col min="17" max="17" width="5.8515625" style="54" hidden="1" customWidth="1"/>
    <col min="18" max="18" width="5.28125" style="54" hidden="1" customWidth="1"/>
    <col min="19" max="19" width="6.421875" style="54" hidden="1" customWidth="1"/>
    <col min="20" max="21" width="7.00390625" style="54" hidden="1" customWidth="1"/>
    <col min="22" max="22" width="10.57421875" style="54" hidden="1" customWidth="1"/>
    <col min="23" max="23" width="10.421875" style="54" hidden="1" customWidth="1"/>
    <col min="24" max="24" width="7.00390625" style="54" hidden="1" customWidth="1"/>
    <col min="25" max="25" width="13.421875" style="54" customWidth="1"/>
    <col min="26" max="16384" width="7.00390625" style="54" customWidth="1"/>
  </cols>
  <sheetData>
    <row r="1" ht="29.25" customHeight="1">
      <c r="A1" s="58" t="s">
        <v>961</v>
      </c>
    </row>
    <row r="2" spans="1:8" ht="28.5" customHeight="1">
      <c r="A2" s="59" t="s">
        <v>962</v>
      </c>
      <c r="B2" s="61"/>
      <c r="F2" s="54"/>
      <c r="G2" s="54"/>
      <c r="H2" s="54"/>
    </row>
    <row r="3" spans="1:12" s="49" customFormat="1" ht="21.75" customHeight="1">
      <c r="A3" s="52"/>
      <c r="B3" s="181" t="s">
        <v>953</v>
      </c>
      <c r="D3" s="49">
        <v>12.11</v>
      </c>
      <c r="F3" s="49">
        <v>12.22</v>
      </c>
      <c r="I3" s="53"/>
      <c r="L3" s="49">
        <v>1.2</v>
      </c>
    </row>
    <row r="4" spans="1:25" s="49" customFormat="1" ht="39" customHeight="1">
      <c r="A4" s="199" t="s">
        <v>963</v>
      </c>
      <c r="B4" s="199" t="s">
        <v>964</v>
      </c>
      <c r="C4" s="200" t="s">
        <v>6</v>
      </c>
      <c r="D4" s="201">
        <v>135.6</v>
      </c>
      <c r="E4" s="202"/>
      <c r="F4" s="203" t="s">
        <v>88</v>
      </c>
      <c r="G4" s="203" t="s">
        <v>965</v>
      </c>
      <c r="H4" s="204">
        <v>135.6</v>
      </c>
      <c r="I4" s="217" t="e">
        <f>F4-#REF!</f>
        <v>#REF!</v>
      </c>
      <c r="J4" s="218" t="e">
        <f>H4-#REF!</f>
        <v>#REF!</v>
      </c>
      <c r="K4" s="218"/>
      <c r="L4" s="203" t="s">
        <v>88</v>
      </c>
      <c r="M4" s="203" t="s">
        <v>965</v>
      </c>
      <c r="N4" s="204">
        <v>135.6</v>
      </c>
      <c r="O4" s="217" t="e">
        <f>L4-#REF!</f>
        <v>#REF!</v>
      </c>
      <c r="P4" s="218" t="e">
        <f>N4-#REF!</f>
        <v>#REF!</v>
      </c>
      <c r="Q4" s="202"/>
      <c r="R4" s="202"/>
      <c r="S4" s="202"/>
      <c r="T4" s="220" t="s">
        <v>88</v>
      </c>
      <c r="U4" s="220" t="s">
        <v>965</v>
      </c>
      <c r="V4" s="221">
        <v>135.6</v>
      </c>
      <c r="W4" s="202" t="e">
        <f>#REF!-V4</f>
        <v>#REF!</v>
      </c>
      <c r="X4" s="202" t="e">
        <f>T4-#REF!</f>
        <v>#REF!</v>
      </c>
      <c r="Y4" s="200" t="s">
        <v>966</v>
      </c>
    </row>
    <row r="5" spans="1:25" ht="30" customHeight="1">
      <c r="A5" s="205"/>
      <c r="B5" s="205" t="s">
        <v>967</v>
      </c>
      <c r="C5" s="222">
        <v>314605</v>
      </c>
      <c r="D5" s="207"/>
      <c r="E5" s="207"/>
      <c r="F5" s="208"/>
      <c r="G5" s="208"/>
      <c r="H5" s="209"/>
      <c r="I5" s="219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6">
        <v>314605</v>
      </c>
    </row>
    <row r="6" spans="1:25" ht="30" customHeight="1">
      <c r="A6" s="210">
        <v>21208</v>
      </c>
      <c r="B6" s="210" t="s">
        <v>968</v>
      </c>
      <c r="C6" s="222">
        <v>226382</v>
      </c>
      <c r="D6" s="207"/>
      <c r="E6" s="207"/>
      <c r="F6" s="208"/>
      <c r="G6" s="208"/>
      <c r="H6" s="209"/>
      <c r="I6" s="219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6">
        <v>226382</v>
      </c>
    </row>
    <row r="7" spans="1:25" ht="30" customHeight="1">
      <c r="A7" s="211">
        <v>2120801</v>
      </c>
      <c r="B7" s="211" t="s">
        <v>969</v>
      </c>
      <c r="C7" s="223">
        <v>189703</v>
      </c>
      <c r="D7" s="207"/>
      <c r="E7" s="207"/>
      <c r="F7" s="208"/>
      <c r="G7" s="208"/>
      <c r="H7" s="209"/>
      <c r="I7" s="219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12">
        <v>189703</v>
      </c>
    </row>
    <row r="8" spans="1:25" ht="30" customHeight="1">
      <c r="A8" s="211">
        <v>2120803</v>
      </c>
      <c r="B8" s="211" t="s">
        <v>970</v>
      </c>
      <c r="C8" s="223">
        <v>20500</v>
      </c>
      <c r="D8" s="207"/>
      <c r="E8" s="207"/>
      <c r="F8" s="208"/>
      <c r="G8" s="208"/>
      <c r="H8" s="209"/>
      <c r="I8" s="219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12">
        <v>20500</v>
      </c>
    </row>
    <row r="9" spans="1:25" ht="30" customHeight="1">
      <c r="A9" s="211">
        <v>2120899</v>
      </c>
      <c r="B9" s="211" t="s">
        <v>971</v>
      </c>
      <c r="C9" s="224">
        <v>16179</v>
      </c>
      <c r="D9" s="207"/>
      <c r="E9" s="207"/>
      <c r="F9" s="208"/>
      <c r="G9" s="208"/>
      <c r="H9" s="209"/>
      <c r="I9" s="219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13">
        <v>16179</v>
      </c>
    </row>
    <row r="10" spans="1:25" ht="30" customHeight="1">
      <c r="A10" s="210">
        <v>21210</v>
      </c>
      <c r="B10" s="210" t="s">
        <v>972</v>
      </c>
      <c r="C10" s="225">
        <v>14000</v>
      </c>
      <c r="D10" s="207"/>
      <c r="E10" s="207"/>
      <c r="F10" s="208"/>
      <c r="G10" s="208"/>
      <c r="H10" s="209"/>
      <c r="I10" s="219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14">
        <v>14000</v>
      </c>
    </row>
    <row r="11" spans="1:25" ht="30" customHeight="1">
      <c r="A11" s="211">
        <v>2121099</v>
      </c>
      <c r="B11" s="211" t="s">
        <v>973</v>
      </c>
      <c r="C11" s="224">
        <v>14000</v>
      </c>
      <c r="D11" s="207"/>
      <c r="E11" s="207"/>
      <c r="F11" s="208"/>
      <c r="G11" s="208"/>
      <c r="H11" s="209"/>
      <c r="I11" s="219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13">
        <v>14000</v>
      </c>
    </row>
    <row r="12" spans="1:25" ht="30" customHeight="1">
      <c r="A12" s="210">
        <v>21213</v>
      </c>
      <c r="B12" s="210" t="s">
        <v>974</v>
      </c>
      <c r="C12" s="225">
        <v>9033</v>
      </c>
      <c r="D12" s="207"/>
      <c r="E12" s="207"/>
      <c r="F12" s="208"/>
      <c r="G12" s="208"/>
      <c r="H12" s="209"/>
      <c r="I12" s="219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14">
        <v>9033</v>
      </c>
    </row>
    <row r="13" spans="1:25" ht="30" customHeight="1">
      <c r="A13" s="211">
        <v>2121301</v>
      </c>
      <c r="B13" s="211" t="s">
        <v>975</v>
      </c>
      <c r="C13" s="224">
        <v>9033</v>
      </c>
      <c r="D13" s="207"/>
      <c r="E13" s="207"/>
      <c r="F13" s="208"/>
      <c r="G13" s="208"/>
      <c r="H13" s="209"/>
      <c r="I13" s="219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13">
        <v>9033</v>
      </c>
    </row>
    <row r="14" spans="1:25" ht="30" customHeight="1">
      <c r="A14" s="210">
        <v>21214</v>
      </c>
      <c r="B14" s="210" t="s">
        <v>976</v>
      </c>
      <c r="C14" s="225">
        <v>180</v>
      </c>
      <c r="D14" s="207"/>
      <c r="E14" s="207"/>
      <c r="F14" s="208"/>
      <c r="G14" s="208"/>
      <c r="H14" s="209"/>
      <c r="I14" s="219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14">
        <v>180</v>
      </c>
    </row>
    <row r="15" spans="1:25" ht="30" customHeight="1">
      <c r="A15" s="211">
        <v>2121499</v>
      </c>
      <c r="B15" s="211" t="s">
        <v>977</v>
      </c>
      <c r="C15" s="224">
        <v>180</v>
      </c>
      <c r="D15" s="207"/>
      <c r="E15" s="207"/>
      <c r="F15" s="208"/>
      <c r="G15" s="208"/>
      <c r="H15" s="209"/>
      <c r="I15" s="219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13">
        <v>180</v>
      </c>
    </row>
    <row r="16" spans="1:25" ht="30" customHeight="1">
      <c r="A16" s="210">
        <v>22960</v>
      </c>
      <c r="B16" s="210" t="s">
        <v>978</v>
      </c>
      <c r="C16" s="225">
        <v>160</v>
      </c>
      <c r="D16" s="207"/>
      <c r="E16" s="207"/>
      <c r="F16" s="208"/>
      <c r="G16" s="208"/>
      <c r="H16" s="209"/>
      <c r="I16" s="219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14">
        <v>160</v>
      </c>
    </row>
    <row r="17" spans="1:25" ht="30" customHeight="1">
      <c r="A17" s="211">
        <v>2296002</v>
      </c>
      <c r="B17" s="211" t="s">
        <v>979</v>
      </c>
      <c r="C17" s="224">
        <v>100</v>
      </c>
      <c r="D17" s="207"/>
      <c r="E17" s="207"/>
      <c r="F17" s="208"/>
      <c r="G17" s="208"/>
      <c r="H17" s="209"/>
      <c r="I17" s="219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13">
        <v>100</v>
      </c>
    </row>
    <row r="18" spans="1:25" ht="30" customHeight="1">
      <c r="A18" s="211">
        <v>2296003</v>
      </c>
      <c r="B18" s="211" t="s">
        <v>980</v>
      </c>
      <c r="C18" s="223">
        <v>60</v>
      </c>
      <c r="D18" s="207"/>
      <c r="E18" s="207"/>
      <c r="F18" s="208"/>
      <c r="G18" s="208"/>
      <c r="H18" s="209"/>
      <c r="I18" s="219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12">
        <v>60</v>
      </c>
    </row>
    <row r="19" spans="1:25" ht="30" customHeight="1">
      <c r="A19" s="210">
        <v>23008</v>
      </c>
      <c r="B19" s="210" t="s">
        <v>981</v>
      </c>
      <c r="C19" s="225">
        <v>58500</v>
      </c>
      <c r="D19" s="207"/>
      <c r="E19" s="207"/>
      <c r="F19" s="208"/>
      <c r="G19" s="208"/>
      <c r="H19" s="209"/>
      <c r="I19" s="219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14">
        <v>58500</v>
      </c>
    </row>
    <row r="20" spans="1:25" ht="30" customHeight="1">
      <c r="A20" s="211">
        <v>2300802</v>
      </c>
      <c r="B20" s="211" t="s">
        <v>982</v>
      </c>
      <c r="C20" s="224">
        <v>58500</v>
      </c>
      <c r="D20" s="207"/>
      <c r="E20" s="207"/>
      <c r="F20" s="208"/>
      <c r="G20" s="208"/>
      <c r="H20" s="209"/>
      <c r="I20" s="219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13">
        <v>58500</v>
      </c>
    </row>
    <row r="21" spans="1:25" ht="30" customHeight="1">
      <c r="A21" s="210">
        <v>23204</v>
      </c>
      <c r="B21" s="210" t="s">
        <v>983</v>
      </c>
      <c r="C21" s="225">
        <v>6200</v>
      </c>
      <c r="D21" s="207"/>
      <c r="E21" s="207"/>
      <c r="F21" s="208"/>
      <c r="G21" s="208"/>
      <c r="H21" s="209"/>
      <c r="I21" s="219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14">
        <v>6200</v>
      </c>
    </row>
    <row r="22" spans="1:25" ht="30" customHeight="1">
      <c r="A22" s="211">
        <v>2320411</v>
      </c>
      <c r="B22" s="211" t="s">
        <v>984</v>
      </c>
      <c r="C22" s="224">
        <v>6200</v>
      </c>
      <c r="D22" s="207"/>
      <c r="E22" s="207"/>
      <c r="F22" s="208"/>
      <c r="G22" s="208"/>
      <c r="H22" s="209"/>
      <c r="I22" s="219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13">
        <v>6200</v>
      </c>
    </row>
    <row r="23" spans="1:25" ht="30" customHeight="1">
      <c r="A23" s="210">
        <v>23304</v>
      </c>
      <c r="B23" s="210" t="s">
        <v>985</v>
      </c>
      <c r="C23" s="222">
        <v>150</v>
      </c>
      <c r="D23" s="207"/>
      <c r="E23" s="207"/>
      <c r="F23" s="208"/>
      <c r="G23" s="208"/>
      <c r="H23" s="209"/>
      <c r="I23" s="219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6">
        <v>150</v>
      </c>
    </row>
    <row r="24" spans="1:25" ht="30" customHeight="1">
      <c r="A24" s="210">
        <v>2330411</v>
      </c>
      <c r="B24" s="211" t="s">
        <v>986</v>
      </c>
      <c r="C24" s="224">
        <v>150</v>
      </c>
      <c r="D24" s="207"/>
      <c r="E24" s="207"/>
      <c r="F24" s="208"/>
      <c r="G24" s="208"/>
      <c r="H24" s="209"/>
      <c r="I24" s="219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13">
        <v>150</v>
      </c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Y25"/>
  <sheetViews>
    <sheetView workbookViewId="0" topLeftCell="A16">
      <selection activeCell="AG6" sqref="AG6"/>
    </sheetView>
  </sheetViews>
  <sheetFormatPr defaultColWidth="7.00390625" defaultRowHeight="15"/>
  <cols>
    <col min="1" max="1" width="14.421875" style="194" customWidth="1"/>
    <col min="2" max="2" width="46.57421875" style="49" customWidth="1"/>
    <col min="3" max="3" width="13.00390625" style="53" customWidth="1"/>
    <col min="4" max="4" width="10.421875" style="49" hidden="1" customWidth="1"/>
    <col min="5" max="5" width="9.57421875" style="54" hidden="1" customWidth="1"/>
    <col min="6" max="6" width="8.140625" style="54" hidden="1" customWidth="1"/>
    <col min="7" max="7" width="9.57421875" style="55" hidden="1" customWidth="1"/>
    <col min="8" max="8" width="17.421875" style="55" hidden="1" customWidth="1"/>
    <col min="9" max="9" width="12.421875" style="56" hidden="1" customWidth="1"/>
    <col min="10" max="10" width="7.00390625" style="57" hidden="1" customWidth="1"/>
    <col min="11" max="12" width="7.00390625" style="54" hidden="1" customWidth="1"/>
    <col min="13" max="13" width="13.8515625" style="54" hidden="1" customWidth="1"/>
    <col min="14" max="14" width="7.8515625" style="54" hidden="1" customWidth="1"/>
    <col min="15" max="15" width="9.421875" style="54" hidden="1" customWidth="1"/>
    <col min="16" max="16" width="6.8515625" style="54" hidden="1" customWidth="1"/>
    <col min="17" max="17" width="9.00390625" style="54" hidden="1" customWidth="1"/>
    <col min="18" max="18" width="5.8515625" style="54" hidden="1" customWidth="1"/>
    <col min="19" max="19" width="5.28125" style="54" hidden="1" customWidth="1"/>
    <col min="20" max="20" width="6.421875" style="54" hidden="1" customWidth="1"/>
    <col min="21" max="22" width="7.00390625" style="54" hidden="1" customWidth="1"/>
    <col min="23" max="23" width="10.57421875" style="54" hidden="1" customWidth="1"/>
    <col min="24" max="24" width="10.421875" style="54" hidden="1" customWidth="1"/>
    <col min="25" max="25" width="7.00390625" style="54" hidden="1" customWidth="1"/>
    <col min="26" max="16384" width="7.00390625" style="54" customWidth="1"/>
  </cols>
  <sheetData>
    <row r="1" ht="20.25" customHeight="1">
      <c r="A1" s="195" t="s">
        <v>987</v>
      </c>
    </row>
    <row r="2" spans="1:9" ht="24">
      <c r="A2" s="59" t="s">
        <v>988</v>
      </c>
      <c r="B2" s="60"/>
      <c r="C2" s="61"/>
      <c r="G2" s="54"/>
      <c r="H2" s="54"/>
      <c r="I2" s="54"/>
    </row>
    <row r="3" spans="1:13" s="49" customFormat="1" ht="15">
      <c r="A3" s="194"/>
      <c r="C3" s="62" t="s">
        <v>953</v>
      </c>
      <c r="E3" s="49">
        <v>12.11</v>
      </c>
      <c r="G3" s="49">
        <v>12.22</v>
      </c>
      <c r="J3" s="53"/>
      <c r="M3" s="49">
        <v>1.2</v>
      </c>
    </row>
    <row r="4" spans="1:15" s="193" customFormat="1" ht="43.5" customHeight="1">
      <c r="A4" s="156" t="s">
        <v>71</v>
      </c>
      <c r="B4" s="196" t="s">
        <v>72</v>
      </c>
      <c r="C4" s="197" t="s">
        <v>949</v>
      </c>
      <c r="G4" s="198" t="s">
        <v>71</v>
      </c>
      <c r="H4" s="198" t="s">
        <v>989</v>
      </c>
      <c r="I4" s="198" t="s">
        <v>74</v>
      </c>
      <c r="J4" s="215"/>
      <c r="M4" s="198" t="s">
        <v>71</v>
      </c>
      <c r="N4" s="216" t="s">
        <v>989</v>
      </c>
      <c r="O4" s="198" t="s">
        <v>74</v>
      </c>
    </row>
    <row r="5" spans="1:25" s="52" customFormat="1" ht="39" customHeight="1">
      <c r="A5" s="199" t="s">
        <v>963</v>
      </c>
      <c r="B5" s="199" t="s">
        <v>964</v>
      </c>
      <c r="C5" s="200" t="s">
        <v>966</v>
      </c>
      <c r="D5" s="201">
        <v>135.6</v>
      </c>
      <c r="E5" s="202"/>
      <c r="F5" s="203" t="s">
        <v>88</v>
      </c>
      <c r="G5" s="203" t="s">
        <v>965</v>
      </c>
      <c r="H5" s="204">
        <v>135.6</v>
      </c>
      <c r="I5" s="217" t="e">
        <f>F5-#REF!</f>
        <v>#REF!</v>
      </c>
      <c r="J5" s="218" t="e">
        <f>H5-#REF!</f>
        <v>#REF!</v>
      </c>
      <c r="K5" s="218"/>
      <c r="L5" s="203" t="s">
        <v>88</v>
      </c>
      <c r="M5" s="203" t="s">
        <v>965</v>
      </c>
      <c r="N5" s="204">
        <v>135.6</v>
      </c>
      <c r="O5" s="217" t="e">
        <f>L5-#REF!</f>
        <v>#REF!</v>
      </c>
      <c r="P5" s="218" t="e">
        <f>N5-#REF!</f>
        <v>#REF!</v>
      </c>
      <c r="Q5" s="202"/>
      <c r="R5" s="202"/>
      <c r="S5" s="202"/>
      <c r="T5" s="220" t="s">
        <v>88</v>
      </c>
      <c r="U5" s="220" t="s">
        <v>965</v>
      </c>
      <c r="V5" s="221">
        <v>135.6</v>
      </c>
      <c r="W5" s="202" t="e">
        <f>#REF!-V5</f>
        <v>#REF!</v>
      </c>
      <c r="X5" s="202" t="e">
        <f>T5-#REF!</f>
        <v>#REF!</v>
      </c>
      <c r="Y5" s="200" t="s">
        <v>966</v>
      </c>
    </row>
    <row r="6" spans="1:25" s="173" customFormat="1" ht="39" customHeight="1">
      <c r="A6" s="205"/>
      <c r="B6" s="205" t="s">
        <v>967</v>
      </c>
      <c r="C6" s="206">
        <v>314605</v>
      </c>
      <c r="D6" s="207"/>
      <c r="E6" s="207"/>
      <c r="F6" s="208"/>
      <c r="G6" s="208"/>
      <c r="H6" s="209"/>
      <c r="I6" s="219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6">
        <v>314605</v>
      </c>
    </row>
    <row r="7" spans="1:25" s="176" customFormat="1" ht="39" customHeight="1">
      <c r="A7" s="210">
        <v>21208</v>
      </c>
      <c r="B7" s="210" t="s">
        <v>968</v>
      </c>
      <c r="C7" s="206">
        <v>226382</v>
      </c>
      <c r="D7" s="207"/>
      <c r="E7" s="207"/>
      <c r="F7" s="208"/>
      <c r="G7" s="208"/>
      <c r="H7" s="209"/>
      <c r="I7" s="219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6">
        <v>226382</v>
      </c>
    </row>
    <row r="8" spans="1:25" s="49" customFormat="1" ht="39" customHeight="1">
      <c r="A8" s="211">
        <v>2120801</v>
      </c>
      <c r="B8" s="211" t="s">
        <v>969</v>
      </c>
      <c r="C8" s="212">
        <v>189703</v>
      </c>
      <c r="D8" s="207"/>
      <c r="E8" s="207"/>
      <c r="F8" s="208"/>
      <c r="G8" s="208"/>
      <c r="H8" s="209"/>
      <c r="I8" s="219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12">
        <v>189703</v>
      </c>
    </row>
    <row r="9" spans="1:25" s="49" customFormat="1" ht="39" customHeight="1">
      <c r="A9" s="211">
        <v>2120803</v>
      </c>
      <c r="B9" s="211" t="s">
        <v>970</v>
      </c>
      <c r="C9" s="212">
        <v>20500</v>
      </c>
      <c r="D9" s="207"/>
      <c r="E9" s="207"/>
      <c r="F9" s="208"/>
      <c r="G9" s="208"/>
      <c r="H9" s="209"/>
      <c r="I9" s="219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12">
        <v>20500</v>
      </c>
    </row>
    <row r="10" spans="1:25" ht="39" customHeight="1">
      <c r="A10" s="211">
        <v>2120899</v>
      </c>
      <c r="B10" s="211" t="s">
        <v>971</v>
      </c>
      <c r="C10" s="213">
        <v>16179</v>
      </c>
      <c r="D10" s="207"/>
      <c r="E10" s="207"/>
      <c r="F10" s="208"/>
      <c r="G10" s="208"/>
      <c r="H10" s="209"/>
      <c r="I10" s="219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13">
        <v>16179</v>
      </c>
    </row>
    <row r="11" spans="1:25" ht="39" customHeight="1">
      <c r="A11" s="210">
        <v>21210</v>
      </c>
      <c r="B11" s="210" t="s">
        <v>972</v>
      </c>
      <c r="C11" s="214">
        <v>14000</v>
      </c>
      <c r="D11" s="207"/>
      <c r="E11" s="207"/>
      <c r="F11" s="208"/>
      <c r="G11" s="208"/>
      <c r="H11" s="209"/>
      <c r="I11" s="219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14">
        <v>14000</v>
      </c>
    </row>
    <row r="12" spans="1:25" ht="39" customHeight="1">
      <c r="A12" s="211">
        <v>2121099</v>
      </c>
      <c r="B12" s="211" t="s">
        <v>973</v>
      </c>
      <c r="C12" s="213">
        <v>14000</v>
      </c>
      <c r="D12" s="207"/>
      <c r="E12" s="207"/>
      <c r="F12" s="208"/>
      <c r="G12" s="208"/>
      <c r="H12" s="209"/>
      <c r="I12" s="219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13">
        <v>14000</v>
      </c>
    </row>
    <row r="13" spans="1:25" ht="39" customHeight="1">
      <c r="A13" s="210">
        <v>21213</v>
      </c>
      <c r="B13" s="210" t="s">
        <v>974</v>
      </c>
      <c r="C13" s="214">
        <v>9033</v>
      </c>
      <c r="D13" s="207"/>
      <c r="E13" s="207"/>
      <c r="F13" s="208"/>
      <c r="G13" s="208"/>
      <c r="H13" s="209"/>
      <c r="I13" s="219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14">
        <v>9033</v>
      </c>
    </row>
    <row r="14" spans="1:25" ht="39" customHeight="1">
      <c r="A14" s="211">
        <v>2121301</v>
      </c>
      <c r="B14" s="211" t="s">
        <v>975</v>
      </c>
      <c r="C14" s="213">
        <v>9033</v>
      </c>
      <c r="D14" s="207"/>
      <c r="E14" s="207"/>
      <c r="F14" s="208"/>
      <c r="G14" s="208"/>
      <c r="H14" s="209"/>
      <c r="I14" s="219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13">
        <v>9033</v>
      </c>
    </row>
    <row r="15" spans="1:25" ht="39" customHeight="1">
      <c r="A15" s="210">
        <v>21214</v>
      </c>
      <c r="B15" s="210" t="s">
        <v>976</v>
      </c>
      <c r="C15" s="214">
        <v>180</v>
      </c>
      <c r="D15" s="207"/>
      <c r="E15" s="207"/>
      <c r="F15" s="208"/>
      <c r="G15" s="208"/>
      <c r="H15" s="209"/>
      <c r="I15" s="219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14">
        <v>180</v>
      </c>
    </row>
    <row r="16" spans="1:25" ht="39" customHeight="1">
      <c r="A16" s="211">
        <v>2121499</v>
      </c>
      <c r="B16" s="211" t="s">
        <v>977</v>
      </c>
      <c r="C16" s="213">
        <v>180</v>
      </c>
      <c r="D16" s="207"/>
      <c r="E16" s="207"/>
      <c r="F16" s="208"/>
      <c r="G16" s="208"/>
      <c r="H16" s="209"/>
      <c r="I16" s="219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13">
        <v>180</v>
      </c>
    </row>
    <row r="17" spans="1:25" ht="39" customHeight="1">
      <c r="A17" s="210">
        <v>22960</v>
      </c>
      <c r="B17" s="210" t="s">
        <v>978</v>
      </c>
      <c r="C17" s="214">
        <v>160</v>
      </c>
      <c r="D17" s="207"/>
      <c r="E17" s="207"/>
      <c r="F17" s="208"/>
      <c r="G17" s="208"/>
      <c r="H17" s="209"/>
      <c r="I17" s="219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14">
        <v>160</v>
      </c>
    </row>
    <row r="18" spans="1:25" ht="39" customHeight="1">
      <c r="A18" s="211">
        <v>2296002</v>
      </c>
      <c r="B18" s="211" t="s">
        <v>979</v>
      </c>
      <c r="C18" s="213">
        <v>100</v>
      </c>
      <c r="D18" s="207"/>
      <c r="E18" s="207"/>
      <c r="F18" s="208"/>
      <c r="G18" s="208"/>
      <c r="H18" s="209"/>
      <c r="I18" s="219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13">
        <v>100</v>
      </c>
    </row>
    <row r="19" spans="1:25" ht="39" customHeight="1">
      <c r="A19" s="211">
        <v>2296003</v>
      </c>
      <c r="B19" s="211" t="s">
        <v>980</v>
      </c>
      <c r="C19" s="212">
        <v>60</v>
      </c>
      <c r="D19" s="207"/>
      <c r="E19" s="207"/>
      <c r="F19" s="208"/>
      <c r="G19" s="208"/>
      <c r="H19" s="209"/>
      <c r="I19" s="219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12">
        <v>60</v>
      </c>
    </row>
    <row r="20" spans="1:25" ht="39" customHeight="1">
      <c r="A20" s="210">
        <v>23008</v>
      </c>
      <c r="B20" s="210" t="s">
        <v>981</v>
      </c>
      <c r="C20" s="214">
        <v>58500</v>
      </c>
      <c r="D20" s="207"/>
      <c r="E20" s="207"/>
      <c r="F20" s="208"/>
      <c r="G20" s="208"/>
      <c r="H20" s="209"/>
      <c r="I20" s="219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14">
        <v>58500</v>
      </c>
    </row>
    <row r="21" spans="1:25" s="153" customFormat="1" ht="39" customHeight="1">
      <c r="A21" s="211">
        <v>2300802</v>
      </c>
      <c r="B21" s="211" t="s">
        <v>982</v>
      </c>
      <c r="C21" s="213">
        <v>58500</v>
      </c>
      <c r="D21" s="207"/>
      <c r="E21" s="207"/>
      <c r="F21" s="208"/>
      <c r="G21" s="208"/>
      <c r="H21" s="209"/>
      <c r="I21" s="219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13">
        <v>58500</v>
      </c>
    </row>
    <row r="22" spans="1:25" ht="39" customHeight="1">
      <c r="A22" s="210">
        <v>23204</v>
      </c>
      <c r="B22" s="210" t="s">
        <v>983</v>
      </c>
      <c r="C22" s="214">
        <v>6200</v>
      </c>
      <c r="D22" s="207"/>
      <c r="E22" s="207"/>
      <c r="F22" s="208"/>
      <c r="G22" s="208"/>
      <c r="H22" s="209"/>
      <c r="I22" s="219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14">
        <v>6200</v>
      </c>
    </row>
    <row r="23" spans="1:25" ht="39" customHeight="1">
      <c r="A23" s="211">
        <v>2320411</v>
      </c>
      <c r="B23" s="211" t="s">
        <v>984</v>
      </c>
      <c r="C23" s="213">
        <v>6200</v>
      </c>
      <c r="D23" s="207"/>
      <c r="E23" s="207"/>
      <c r="F23" s="208"/>
      <c r="G23" s="208"/>
      <c r="H23" s="209"/>
      <c r="I23" s="219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13">
        <v>6200</v>
      </c>
    </row>
    <row r="24" spans="1:25" ht="39" customHeight="1">
      <c r="A24" s="210">
        <v>23304</v>
      </c>
      <c r="B24" s="210" t="s">
        <v>985</v>
      </c>
      <c r="C24" s="206">
        <v>150</v>
      </c>
      <c r="D24" s="207"/>
      <c r="E24" s="207"/>
      <c r="F24" s="208"/>
      <c r="G24" s="208"/>
      <c r="H24" s="209"/>
      <c r="I24" s="219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6">
        <v>150</v>
      </c>
    </row>
    <row r="25" spans="1:25" ht="39" customHeight="1">
      <c r="A25" s="210">
        <v>2330411</v>
      </c>
      <c r="B25" s="211" t="s">
        <v>986</v>
      </c>
      <c r="C25" s="213">
        <v>150</v>
      </c>
      <c r="D25" s="207"/>
      <c r="E25" s="207"/>
      <c r="F25" s="208"/>
      <c r="G25" s="208"/>
      <c r="H25" s="209"/>
      <c r="I25" s="219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13">
        <v>150</v>
      </c>
    </row>
  </sheetData>
  <sheetProtection/>
  <mergeCells count="1">
    <mergeCell ref="A2:C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2017-02-21T03:18:41Z</cp:lastPrinted>
  <dcterms:created xsi:type="dcterms:W3CDTF">2006-09-16T00:00:00Z</dcterms:created>
  <dcterms:modified xsi:type="dcterms:W3CDTF">2021-05-15T07:10:18Z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